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64" activeTab="0"/>
  </bookViews>
  <sheets>
    <sheet name="x Comuna y Sexo" sheetId="1" r:id="rId1"/>
    <sheet name="x Comuna y Gedad" sheetId="2" r:id="rId2"/>
    <sheet name="Comuna x Gedad x sexo" sheetId="3" r:id="rId3"/>
    <sheet name="x Comuna y TipoIngreso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<sst xmlns="http://schemas.openxmlformats.org/spreadsheetml/2006/main" count="130" uniqueCount="67">
  <si>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COMUNA</t>
  </si>
  <si>
    <t>TRAMO DE INGRESO</t>
  </si>
  <si>
    <t>TOTAL</t>
  </si>
  <si>
    <t>A</t>
  </si>
  <si>
    <t>B</t>
  </si>
  <si>
    <t>C</t>
  </si>
  <si>
    <t>D</t>
  </si>
  <si>
    <t>TOTAL Provincia Osorno </t>
  </si>
  <si>
    <t>POBLACION BENEFICIARIA DE FONASA</t>
  </si>
  <si>
    <t>Provincia de Osorno</t>
  </si>
  <si>
    <t>Comuna</t>
  </si>
  <si>
    <t>Mujeres</t>
  </si>
  <si>
    <t>Hombres</t>
  </si>
  <si>
    <t>Total</t>
  </si>
  <si>
    <t>Osorno</t>
  </si>
  <si>
    <t>Purranque</t>
  </si>
  <si>
    <t>Puyehue</t>
  </si>
  <si>
    <t>Río Negro</t>
  </si>
  <si>
    <t>Puerto Octay</t>
  </si>
  <si>
    <t>San Pablo</t>
  </si>
  <si>
    <t>San Juan de la Costa</t>
  </si>
  <si>
    <t>SSO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</si>
  <si>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</si>
  <si>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</si>
  <si>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</si>
  <si>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</si>
  <si>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</si>
  <si>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</si>
  <si>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</si>
  <si>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</si>
  <si>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</si>
  <si>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</si>
  <si>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</si>
  <si>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</si>
  <si>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</si>
  <si>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</si>
  <si>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</si>
  <si>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</si>
  <si>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r>
      <t>Fuente</t>
    </r>
    <r>
      <rPr>
        <i/>
        <sz val="11"/>
        <color indexed="8"/>
        <rFont val="Calibri"/>
        <family val="2"/>
      </rPr>
      <t>:  Depto. Planificación Institucional - Subdepto de Estudios, FONASA</t>
    </r>
  </si>
  <si>
    <t>Comunas</t>
  </si>
  <si>
    <t>Sexo</t>
  </si>
  <si>
    <t>Grupo de Edad (en años)</t>
  </si>
  <si>
    <t>5-9</t>
  </si>
  <si>
    <t>80 y +</t>
  </si>
  <si>
    <t>s/edad</t>
  </si>
  <si>
    <t>PURRANQUE</t>
  </si>
  <si>
    <t>PUYEHUE</t>
  </si>
  <si>
    <t>RÍO NEGRO</t>
  </si>
  <si>
    <t>PUERTO OCTAY</t>
  </si>
  <si>
    <t>SAN PABLO</t>
  </si>
  <si>
    <t>SAN JUAN DE LA COSTA</t>
  </si>
  <si>
    <t>Total SSO</t>
  </si>
  <si>
    <t/>
  </si>
  <si>
    <t>Población</t>
  </si>
  <si>
    <t xml:space="preserve"> Grupo de Edad (en años)</t>
  </si>
  <si>
    <t>0 - 4</t>
  </si>
  <si>
    <t>10-19</t>
  </si>
  <si>
    <t>20 - 44</t>
  </si>
  <si>
    <t>45 - 64</t>
  </si>
  <si>
    <t>65 - 79</t>
  </si>
  <si>
    <t>80 y más</t>
  </si>
  <si>
    <t>S. J. de la Costa</t>
  </si>
  <si>
    <t>Porcentaje (%)</t>
  </si>
  <si>
    <t>Corte Diciembre 2016</t>
  </si>
  <si>
    <r>
      <t>Fuente</t>
    </r>
    <r>
      <rPr>
        <i/>
        <sz val="9"/>
        <rFont val="Verdana"/>
        <family val="2"/>
      </rPr>
      <t>:  Depto. Planificación Institucional - Subdepto de Estudios, FONASA. Corte Dic 2016</t>
    </r>
  </si>
  <si>
    <r>
      <t>Fuente</t>
    </r>
    <r>
      <rPr>
        <sz val="10"/>
        <rFont val="Verdana"/>
        <family val="2"/>
      </rPr>
      <t>:  Depto. Planificación Institucional - Subdepto de Estudios, FONASA. Corte Dic 2016</t>
    </r>
  </si>
  <si>
    <r>
      <t>Fuente</t>
    </r>
    <r>
      <rPr>
        <sz val="9"/>
        <rFont val="Verdana"/>
        <family val="2"/>
      </rPr>
      <t>:  Depto. Planificación Institucional - Subdepto de Estudios, FONASA. Corte Dic 2016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</si>
</sst>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_(* #,##0_);_(* \(#,##0\);_(* &quot;-&quot;??_);_(@_)"/>
    <numFmt numFmtId="170" formatCode="0.0%"/>
    <numFmt numFmtId="171" formatCode="0.000"/>
    <numFmt numFmtId="172" formatCode="_(* #,##0.000_);_(* \(#,##0.000\);_(* &quot;-&quot;??_);_(@_)"/>
    <numFmt numFmtId="173" formatCode="_-* #,##0_-;\-* #,##0_-;_-* &quot;-&quot;??_-;_-@_-"/>
    <numFmt numFmtId="174" formatCode="_-* #,##0\ _p_t_a_-;\-* #,##0\ _p_t_a_-;_-* &quot;-&quot;\ _p_t_a_-;_-@_-"/>
    <numFmt numFmtId="175" formatCode="_-* #,##0.000_-;\-* #,##0.000_-;_-* &quot;-&quot;_-;_-@_-"/>
    <numFmt numFmtId="176" formatCode="#,##0_ ;[Red]\-#,##0\ "/>
    <numFmt numFmtId="177" formatCode="_-* #,##0\ _p_t_a_-;\-* #,##0\ _p_t_a_-;_-* &quot;-&quot;??\ _p_t_a_-;_-@_-"/>
    <numFmt numFmtId="178" formatCode="_-* #,##0.0_-;\-* #,##0.0_-;_-* &quot;-&quot;??_-;_-@_-"/>
    <numFmt numFmtId="179" formatCode="_-* #,##0.0\ _p_t_a_-;\-* #,##0.0\ _p_t_a_-;_-* &quot;-&quot;??\ _p_t_a_-;_-@_-"/>
    <numFmt numFmtId="180" formatCode="0.00000"/>
    <numFmt numFmtId="181" formatCode="_-* #,##0.000_-;\-* #,##0.000_-;_-* &quot;-&quot;??_-;_-@_-"/>
    <numFmt numFmtId="182" formatCode="_-[$€-2]\ * #,##0.00_-;\-[$€-2]\ * #,##0.00_-;_-[$€-2]\ * &quot;-&quot;??_-"/>
    <numFmt numFmtId="183" formatCode="_-* #,##0.00\ _p_t_a_-;\-* #,##0.00\ _p_t_a_-;_-* &quot;-&quot;??\ _p_t_a_-;_-@_-"/>
    <numFmt numFmtId="184" formatCode="_-* #,##0.00\ [$€-1]_-;\-* #,##0.00\ [$€-1]_-;_-* &quot;-&quot;??\ [$€-1]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9"/>
      <color indexed="8"/>
      <name val="Verdana"/>
      <family val="2"/>
    </font>
    <font>
      <b/>
      <i/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9"/>
      <color rgb="FF000000"/>
      <name val="Verdana"/>
      <family val="2"/>
    </font>
    <font>
      <b/>
      <i/>
      <sz val="11"/>
      <color theme="1"/>
      <name val="Calibri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 style="medium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 style="medium"/>
      <top style="dashed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2" fontId="11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7" fillId="0" borderId="0" xfId="0" applyFont="1" applyAlignment="1">
      <alignment horizontal="center" vertical="center"/>
    </xf>
    <xf numFmtId="3" fontId="59" fillId="33" borderId="10" xfId="0" applyNumberFormat="1" applyFont="1" applyFill="1" applyBorder="1" applyAlignment="1">
      <alignment horizontal="right" vertical="center"/>
    </xf>
    <xf numFmtId="3" fontId="59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3" fontId="58" fillId="0" borderId="0" xfId="0" applyNumberFormat="1" applyFont="1" applyFill="1" applyAlignment="1">
      <alignment horizontal="right" vertical="center"/>
    </xf>
    <xf numFmtId="0" fontId="60" fillId="0" borderId="0" xfId="0" applyFont="1" applyAlignment="1">
      <alignment vertical="center"/>
    </xf>
    <xf numFmtId="0" fontId="13" fillId="0" borderId="0" xfId="0" applyFont="1" applyAlignment="1">
      <alignment/>
    </xf>
    <xf numFmtId="3" fontId="5" fillId="0" borderId="15" xfId="81" applyNumberFormat="1" applyFont="1" applyFill="1" applyBorder="1" applyAlignment="1">
      <alignment horizontal="left" vertical="center" wrapText="1"/>
      <protection/>
    </xf>
    <xf numFmtId="3" fontId="5" fillId="0" borderId="16" xfId="81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vertical="center"/>
    </xf>
    <xf numFmtId="0" fontId="6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Font="1" applyAlignment="1">
      <alignment horizontal="right"/>
    </xf>
    <xf numFmtId="0" fontId="5" fillId="0" borderId="17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" fillId="0" borderId="25" xfId="0" applyFont="1" applyBorder="1" applyAlignment="1">
      <alignment horizontal="left" vertical="center"/>
    </xf>
    <xf numFmtId="3" fontId="5" fillId="0" borderId="2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8" xfId="81" applyNumberFormat="1" applyFont="1" applyFill="1" applyBorder="1" applyAlignment="1">
      <alignment horizontal="left" vertical="center" wrapText="1"/>
      <protection/>
    </xf>
    <xf numFmtId="3" fontId="5" fillId="0" borderId="29" xfId="81" applyNumberFormat="1" applyFont="1" applyFill="1" applyBorder="1" applyAlignment="1">
      <alignment horizontal="left" vertical="center" wrapText="1"/>
      <protection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3" xfId="81" applyNumberFormat="1" applyFont="1" applyFill="1" applyBorder="1" applyAlignment="1">
      <alignment horizontal="left" vertical="center" wrapText="1"/>
      <protection/>
    </xf>
    <xf numFmtId="3" fontId="5" fillId="0" borderId="30" xfId="81" applyNumberFormat="1" applyFont="1" applyFill="1" applyBorder="1" applyAlignment="1">
      <alignment horizontal="left" vertical="center" wrapText="1"/>
      <protection/>
    </xf>
    <xf numFmtId="3" fontId="5" fillId="0" borderId="34" xfId="81" applyNumberFormat="1" applyFont="1" applyFill="1" applyBorder="1" applyAlignment="1">
      <alignment horizontal="left" vertical="center" wrapText="1"/>
      <protection/>
    </xf>
    <xf numFmtId="3" fontId="5" fillId="0" borderId="35" xfId="81" applyNumberFormat="1" applyFont="1" applyFill="1" applyBorder="1" applyAlignment="1">
      <alignment horizontal="left" vertical="center" wrapText="1"/>
      <protection/>
    </xf>
    <xf numFmtId="3" fontId="5" fillId="0" borderId="24" xfId="81" applyNumberFormat="1" applyFont="1" applyFill="1" applyBorder="1" applyAlignment="1">
      <alignment horizontal="left" vertical="center" wrapText="1"/>
      <protection/>
    </xf>
    <xf numFmtId="3" fontId="5" fillId="0" borderId="26" xfId="81" applyNumberFormat="1" applyFont="1" applyFill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176" fontId="5" fillId="0" borderId="53" xfId="81" applyNumberFormat="1" applyFont="1" applyFill="1" applyBorder="1" applyAlignment="1">
      <alignment vertical="top"/>
      <protection/>
    </xf>
    <xf numFmtId="0" fontId="5" fillId="0" borderId="54" xfId="0" applyFont="1" applyBorder="1" applyAlignment="1">
      <alignment vertical="top"/>
    </xf>
    <xf numFmtId="0" fontId="5" fillId="0" borderId="55" xfId="0" applyFont="1" applyBorder="1" applyAlignment="1">
      <alignment vertical="top"/>
    </xf>
    <xf numFmtId="176" fontId="5" fillId="0" borderId="25" xfId="81" applyNumberFormat="1" applyFont="1" applyFill="1" applyBorder="1" applyAlignment="1">
      <alignment vertical="top" wrapText="1"/>
      <protection/>
    </xf>
    <xf numFmtId="0" fontId="5" fillId="0" borderId="2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56" xfId="0" applyFont="1" applyBorder="1" applyAlignment="1">
      <alignment vertical="top"/>
    </xf>
    <xf numFmtId="176" fontId="5" fillId="0" borderId="57" xfId="81" applyNumberFormat="1" applyFont="1" applyFill="1" applyBorder="1" applyAlignment="1">
      <alignment vertical="top"/>
      <protection/>
    </xf>
    <xf numFmtId="3" fontId="14" fillId="33" borderId="20" xfId="0" applyNumberFormat="1" applyFont="1" applyFill="1" applyBorder="1" applyAlignment="1">
      <alignment horizontal="right" vertical="center"/>
    </xf>
    <xf numFmtId="3" fontId="14" fillId="33" borderId="23" xfId="0" applyNumberFormat="1" applyFont="1" applyFill="1" applyBorder="1" applyAlignment="1">
      <alignment horizontal="right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14" borderId="58" xfId="0" applyFont="1" applyFill="1" applyBorder="1" applyAlignment="1">
      <alignment horizontal="left" vertical="center" wrapText="1"/>
    </xf>
    <xf numFmtId="0" fontId="4" fillId="14" borderId="58" xfId="0" applyFont="1" applyFill="1" applyBorder="1" applyAlignment="1">
      <alignment horizontal="center" vertical="center" wrapText="1"/>
    </xf>
    <xf numFmtId="0" fontId="4" fillId="14" borderId="58" xfId="0" applyFont="1" applyFill="1" applyBorder="1" applyAlignment="1">
      <alignment horizontal="left" vertical="center"/>
    </xf>
    <xf numFmtId="0" fontId="4" fillId="14" borderId="59" xfId="0" applyFont="1" applyFill="1" applyBorder="1" applyAlignment="1">
      <alignment horizontal="center" vertical="center" wrapText="1"/>
    </xf>
    <xf numFmtId="3" fontId="62" fillId="14" borderId="14" xfId="0" applyNumberFormat="1" applyFont="1" applyFill="1" applyBorder="1" applyAlignment="1">
      <alignment horizontal="right" vertical="center"/>
    </xf>
    <xf numFmtId="0" fontId="4" fillId="14" borderId="60" xfId="0" applyFont="1" applyFill="1" applyBorder="1" applyAlignment="1">
      <alignment horizontal="center" vertical="center" wrapText="1"/>
    </xf>
    <xf numFmtId="3" fontId="62" fillId="14" borderId="61" xfId="0" applyNumberFormat="1" applyFont="1" applyFill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0" fontId="4" fillId="14" borderId="63" xfId="0" applyFont="1" applyFill="1" applyBorder="1" applyAlignment="1">
      <alignment horizontal="left" vertical="center"/>
    </xf>
    <xf numFmtId="0" fontId="4" fillId="14" borderId="64" xfId="0" applyFont="1" applyFill="1" applyBorder="1" applyAlignment="1">
      <alignment horizontal="center" vertical="center"/>
    </xf>
    <xf numFmtId="0" fontId="4" fillId="14" borderId="65" xfId="0" applyFont="1" applyFill="1" applyBorder="1" applyAlignment="1">
      <alignment horizontal="center" vertical="center"/>
    </xf>
    <xf numFmtId="0" fontId="4" fillId="14" borderId="66" xfId="0" applyFont="1" applyFill="1" applyBorder="1" applyAlignment="1">
      <alignment horizontal="center" vertical="center"/>
    </xf>
    <xf numFmtId="0" fontId="4" fillId="14" borderId="67" xfId="0" applyFont="1" applyFill="1" applyBorder="1" applyAlignment="1">
      <alignment horizontal="center" vertical="center"/>
    </xf>
    <xf numFmtId="0" fontId="4" fillId="14" borderId="68" xfId="0" applyFont="1" applyFill="1" applyBorder="1" applyAlignment="1">
      <alignment horizontal="left" vertical="center"/>
    </xf>
    <xf numFmtId="0" fontId="4" fillId="14" borderId="45" xfId="0" applyFont="1" applyFill="1" applyBorder="1" applyAlignment="1">
      <alignment horizontal="center" vertical="center"/>
    </xf>
    <xf numFmtId="0" fontId="4" fillId="14" borderId="69" xfId="0" applyFont="1" applyFill="1" applyBorder="1" applyAlignment="1">
      <alignment horizontal="center" vertical="center"/>
    </xf>
    <xf numFmtId="16" fontId="4" fillId="14" borderId="70" xfId="0" applyNumberFormat="1" applyFont="1" applyFill="1" applyBorder="1" applyAlignment="1" quotePrefix="1">
      <alignment horizontal="center" vertical="center"/>
    </xf>
    <xf numFmtId="17" fontId="4" fillId="14" borderId="70" xfId="0" applyNumberFormat="1" applyFont="1" applyFill="1" applyBorder="1" applyAlignment="1" quotePrefix="1">
      <alignment horizontal="center" vertical="center"/>
    </xf>
    <xf numFmtId="0" fontId="4" fillId="14" borderId="70" xfId="0" applyFont="1" applyFill="1" applyBorder="1" applyAlignment="1">
      <alignment horizontal="center" vertical="center"/>
    </xf>
    <xf numFmtId="0" fontId="4" fillId="14" borderId="71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left" vertical="center"/>
    </xf>
    <xf numFmtId="3" fontId="4" fillId="14" borderId="18" xfId="0" applyNumberFormat="1" applyFont="1" applyFill="1" applyBorder="1" applyAlignment="1">
      <alignment horizontal="right" vertical="center"/>
    </xf>
    <xf numFmtId="3" fontId="4" fillId="14" borderId="17" xfId="0" applyNumberFormat="1" applyFont="1" applyFill="1" applyBorder="1" applyAlignment="1">
      <alignment horizontal="right" vertical="center"/>
    </xf>
    <xf numFmtId="3" fontId="4" fillId="14" borderId="19" xfId="0" applyNumberFormat="1" applyFont="1" applyFill="1" applyBorder="1" applyAlignment="1">
      <alignment horizontal="right" vertical="center"/>
    </xf>
    <xf numFmtId="0" fontId="4" fillId="14" borderId="35" xfId="0" applyFont="1" applyFill="1" applyBorder="1" applyAlignment="1">
      <alignment horizontal="left" vertical="center"/>
    </xf>
    <xf numFmtId="178" fontId="4" fillId="14" borderId="47" xfId="53" applyNumberFormat="1" applyFont="1" applyFill="1" applyBorder="1" applyAlignment="1">
      <alignment horizontal="right" vertical="center"/>
    </xf>
    <xf numFmtId="178" fontId="4" fillId="14" borderId="31" xfId="53" applyNumberFormat="1" applyFont="1" applyFill="1" applyBorder="1" applyAlignment="1">
      <alignment horizontal="right" vertical="center"/>
    </xf>
    <xf numFmtId="178" fontId="4" fillId="14" borderId="46" xfId="53" applyNumberFormat="1" applyFont="1" applyFill="1" applyBorder="1" applyAlignment="1">
      <alignment horizontal="right" vertical="center"/>
    </xf>
    <xf numFmtId="0" fontId="4" fillId="14" borderId="53" xfId="0" applyFont="1" applyFill="1" applyBorder="1" applyAlignment="1">
      <alignment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center" vertical="center" wrapText="1"/>
    </xf>
    <xf numFmtId="0" fontId="4" fillId="14" borderId="72" xfId="0" applyFont="1" applyFill="1" applyBorder="1" applyAlignment="1">
      <alignment horizontal="center" vertical="center" wrapText="1"/>
    </xf>
    <xf numFmtId="0" fontId="10" fillId="14" borderId="73" xfId="0" applyFont="1" applyFill="1" applyBorder="1" applyAlignment="1">
      <alignment horizontal="center" vertical="center" wrapText="1"/>
    </xf>
    <xf numFmtId="0" fontId="10" fillId="14" borderId="74" xfId="0" applyFont="1" applyFill="1" applyBorder="1" applyAlignment="1">
      <alignment horizontal="center" vertical="center" wrapText="1"/>
    </xf>
    <xf numFmtId="0" fontId="4" fillId="14" borderId="55" xfId="0" applyFont="1" applyFill="1" applyBorder="1" applyAlignment="1">
      <alignment vertical="center" wrapText="1"/>
    </xf>
    <xf numFmtId="0" fontId="4" fillId="14" borderId="69" xfId="0" applyFont="1" applyFill="1" applyBorder="1" applyAlignment="1">
      <alignment horizontal="center" vertical="center" wrapText="1"/>
    </xf>
    <xf numFmtId="0" fontId="4" fillId="14" borderId="71" xfId="0" applyFont="1" applyFill="1" applyBorder="1" applyAlignment="1">
      <alignment horizontal="center" vertical="center" wrapText="1"/>
    </xf>
    <xf numFmtId="0" fontId="4" fillId="14" borderId="69" xfId="0" applyFont="1" applyFill="1" applyBorder="1" applyAlignment="1">
      <alignment horizontal="center" vertical="center" wrapText="1"/>
    </xf>
    <xf numFmtId="16" fontId="4" fillId="14" borderId="70" xfId="0" applyNumberFormat="1" applyFont="1" applyFill="1" applyBorder="1" applyAlignment="1" quotePrefix="1">
      <alignment horizontal="center" vertical="center" wrapText="1"/>
    </xf>
    <xf numFmtId="16" fontId="4" fillId="14" borderId="71" xfId="0" applyNumberFormat="1" applyFont="1" applyFill="1" applyBorder="1" applyAlignment="1" quotePrefix="1">
      <alignment horizontal="center" vertical="center" wrapText="1"/>
    </xf>
    <xf numFmtId="176" fontId="4" fillId="14" borderId="25" xfId="81" applyNumberFormat="1" applyFont="1" applyFill="1" applyBorder="1" applyAlignment="1">
      <alignment vertical="center" wrapText="1"/>
      <protection/>
    </xf>
    <xf numFmtId="3" fontId="4" fillId="14" borderId="17" xfId="81" applyNumberFormat="1" applyFont="1" applyFill="1" applyBorder="1" applyAlignment="1">
      <alignment horizontal="left" vertical="center" wrapText="1"/>
      <protection/>
    </xf>
    <xf numFmtId="3" fontId="4" fillId="14" borderId="42" xfId="0" applyNumberFormat="1" applyFont="1" applyFill="1" applyBorder="1" applyAlignment="1">
      <alignment vertical="center"/>
    </xf>
    <xf numFmtId="3" fontId="4" fillId="14" borderId="43" xfId="0" applyNumberFormat="1" applyFont="1" applyFill="1" applyBorder="1" applyAlignment="1">
      <alignment vertical="center"/>
    </xf>
    <xf numFmtId="3" fontId="4" fillId="14" borderId="44" xfId="0" applyNumberFormat="1" applyFont="1" applyFill="1" applyBorder="1" applyAlignment="1">
      <alignment vertical="center"/>
    </xf>
    <xf numFmtId="0" fontId="4" fillId="14" borderId="27" xfId="0" applyFont="1" applyFill="1" applyBorder="1" applyAlignment="1">
      <alignment vertical="center" wrapText="1"/>
    </xf>
    <xf numFmtId="3" fontId="4" fillId="14" borderId="20" xfId="81" applyNumberFormat="1" applyFont="1" applyFill="1" applyBorder="1" applyAlignment="1">
      <alignment horizontal="left" vertical="center" wrapText="1"/>
      <protection/>
    </xf>
    <xf numFmtId="3" fontId="4" fillId="14" borderId="15" xfId="0" applyNumberFormat="1" applyFont="1" applyFill="1" applyBorder="1" applyAlignment="1">
      <alignment vertical="center"/>
    </xf>
    <xf numFmtId="3" fontId="4" fillId="14" borderId="37" xfId="0" applyNumberFormat="1" applyFont="1" applyFill="1" applyBorder="1" applyAlignment="1">
      <alignment vertical="center"/>
    </xf>
    <xf numFmtId="3" fontId="4" fillId="14" borderId="38" xfId="0" applyNumberFormat="1" applyFont="1" applyFill="1" applyBorder="1" applyAlignment="1">
      <alignment vertical="center"/>
    </xf>
    <xf numFmtId="0" fontId="4" fillId="14" borderId="14" xfId="0" applyFont="1" applyFill="1" applyBorder="1" applyAlignment="1">
      <alignment vertical="center" wrapText="1"/>
    </xf>
    <xf numFmtId="3" fontId="4" fillId="14" borderId="35" xfId="81" applyNumberFormat="1" applyFont="1" applyFill="1" applyBorder="1" applyAlignment="1">
      <alignment horizontal="left" vertical="center" wrapText="1"/>
      <protection/>
    </xf>
    <xf numFmtId="3" fontId="4" fillId="14" borderId="32" xfId="0" applyNumberFormat="1" applyFont="1" applyFill="1" applyBorder="1" applyAlignment="1">
      <alignment vertical="center"/>
    </xf>
    <xf numFmtId="3" fontId="4" fillId="14" borderId="46" xfId="0" applyNumberFormat="1" applyFont="1" applyFill="1" applyBorder="1" applyAlignment="1">
      <alignment vertical="center"/>
    </xf>
    <xf numFmtId="3" fontId="4" fillId="14" borderId="47" xfId="0" applyNumberFormat="1" applyFont="1" applyFill="1" applyBorder="1" applyAlignment="1">
      <alignment vertical="center"/>
    </xf>
    <xf numFmtId="0" fontId="61" fillId="14" borderId="72" xfId="0" applyFont="1" applyFill="1" applyBorder="1" applyAlignment="1">
      <alignment vertical="center"/>
    </xf>
    <xf numFmtId="0" fontId="61" fillId="14" borderId="63" xfId="0" applyFont="1" applyFill="1" applyBorder="1" applyAlignment="1">
      <alignment horizontal="center" vertical="center"/>
    </xf>
    <xf numFmtId="0" fontId="61" fillId="14" borderId="66" xfId="0" applyFont="1" applyFill="1" applyBorder="1" applyAlignment="1">
      <alignment horizontal="center" vertical="center"/>
    </xf>
    <xf numFmtId="0" fontId="61" fillId="14" borderId="67" xfId="0" applyFont="1" applyFill="1" applyBorder="1" applyAlignment="1">
      <alignment horizontal="center" vertical="center"/>
    </xf>
    <xf numFmtId="0" fontId="61" fillId="14" borderId="74" xfId="0" applyFont="1" applyFill="1" applyBorder="1" applyAlignment="1">
      <alignment horizontal="center" vertical="center"/>
    </xf>
    <xf numFmtId="0" fontId="61" fillId="14" borderId="75" xfId="0" applyFont="1" applyFill="1" applyBorder="1" applyAlignment="1">
      <alignment vertical="center"/>
    </xf>
    <xf numFmtId="0" fontId="61" fillId="14" borderId="68" xfId="0" applyFont="1" applyFill="1" applyBorder="1" applyAlignment="1">
      <alignment horizontal="center" vertical="center"/>
    </xf>
    <xf numFmtId="0" fontId="61" fillId="14" borderId="70" xfId="0" applyFont="1" applyFill="1" applyBorder="1" applyAlignment="1">
      <alignment horizontal="center" vertical="center"/>
    </xf>
    <xf numFmtId="0" fontId="61" fillId="14" borderId="71" xfId="0" applyFont="1" applyFill="1" applyBorder="1" applyAlignment="1">
      <alignment horizontal="center" vertical="center"/>
    </xf>
    <xf numFmtId="0" fontId="61" fillId="14" borderId="76" xfId="0" applyFont="1" applyFill="1" applyBorder="1" applyAlignment="1">
      <alignment horizontal="center" vertical="center"/>
    </xf>
    <xf numFmtId="0" fontId="63" fillId="14" borderId="58" xfId="0" applyFont="1" applyFill="1" applyBorder="1" applyAlignment="1">
      <alignment vertical="center"/>
    </xf>
    <xf numFmtId="3" fontId="63" fillId="14" borderId="59" xfId="0" applyNumberFormat="1" applyFont="1" applyFill="1" applyBorder="1" applyAlignment="1">
      <alignment horizontal="right" vertical="center"/>
    </xf>
    <xf numFmtId="3" fontId="63" fillId="14" borderId="77" xfId="0" applyNumberFormat="1" applyFont="1" applyFill="1" applyBorder="1" applyAlignment="1">
      <alignment horizontal="right" vertical="center"/>
    </xf>
    <xf numFmtId="3" fontId="63" fillId="14" borderId="78" xfId="0" applyNumberFormat="1" applyFont="1" applyFill="1" applyBorder="1" applyAlignment="1">
      <alignment horizontal="right" vertical="center"/>
    </xf>
    <xf numFmtId="3" fontId="63" fillId="14" borderId="58" xfId="0" applyNumberFormat="1" applyFont="1" applyFill="1" applyBorder="1" applyAlignment="1">
      <alignment horizontal="right" vertical="center"/>
    </xf>
    <xf numFmtId="3" fontId="4" fillId="14" borderId="79" xfId="0" applyNumberFormat="1" applyFont="1" applyFill="1" applyBorder="1" applyAlignment="1">
      <alignment vertical="center"/>
    </xf>
    <xf numFmtId="3" fontId="4" fillId="14" borderId="80" xfId="0" applyNumberFormat="1" applyFont="1" applyFill="1" applyBorder="1" applyAlignment="1">
      <alignment vertical="center"/>
    </xf>
    <xf numFmtId="3" fontId="4" fillId="14" borderId="81" xfId="0" applyNumberFormat="1" applyFont="1" applyFill="1" applyBorder="1" applyAlignment="1">
      <alignment vertical="center"/>
    </xf>
    <xf numFmtId="178" fontId="4" fillId="14" borderId="81" xfId="53" applyNumberFormat="1" applyFont="1" applyFill="1" applyBorder="1" applyAlignment="1">
      <alignment horizontal="right" vertical="center"/>
    </xf>
    <xf numFmtId="3" fontId="62" fillId="14" borderId="35" xfId="0" applyNumberFormat="1" applyFont="1" applyFill="1" applyBorder="1" applyAlignment="1">
      <alignment horizontal="right" vertic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Hipervínculo 2" xfId="50"/>
    <cellStyle name="Hipervínculo 3" xfId="51"/>
    <cellStyle name="Incorrecto" xfId="52"/>
    <cellStyle name="Comma" xfId="53"/>
    <cellStyle name="Comma [0]" xfId="54"/>
    <cellStyle name="Millares [0] 2" xfId="55"/>
    <cellStyle name="Millares [0] 3" xfId="56"/>
    <cellStyle name="Millares [0] 4" xfId="57"/>
    <cellStyle name="Millares 10" xfId="58"/>
    <cellStyle name="Millares 11" xfId="59"/>
    <cellStyle name="Millares 2" xfId="60"/>
    <cellStyle name="Millares 2 2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9" xfId="68"/>
    <cellStyle name="Currency" xfId="69"/>
    <cellStyle name="Currency [0]" xfId="70"/>
    <cellStyle name="Neutral" xfId="71"/>
    <cellStyle name="Normal 10" xfId="72"/>
    <cellStyle name="Normal 2" xfId="73"/>
    <cellStyle name="Normal 2 2" xfId="74"/>
    <cellStyle name="Normal 2 3" xfId="75"/>
    <cellStyle name="Normal 2 4" xfId="76"/>
    <cellStyle name="Normal 2 5" xfId="77"/>
    <cellStyle name="Normal 3" xfId="78"/>
    <cellStyle name="Normal 4" xfId="79"/>
    <cellStyle name="Normal 5" xfId="80"/>
    <cellStyle name="Normal 6" xfId="81"/>
    <cellStyle name="Normal 7" xfId="82"/>
    <cellStyle name="Notas" xfId="83"/>
    <cellStyle name="Notas 2" xfId="84"/>
    <cellStyle name="Percent" xfId="85"/>
    <cellStyle name="Porcentaje 2" xfId="86"/>
    <cellStyle name="Porcentaje 3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C21" sqref="C21"/>
    </sheetView>
  </sheetViews>
  <sheetFormatPr defaultColWidth="15.00390625" defaultRowHeight="15"/>
  <cols>
    <col min="1" max="1" width="24.00390625" style="6" customWidth="1"/>
    <col min="2" max="4" width="15.57421875" style="6" customWidth="1"/>
    <col min="5" max="11" width="11.28125" style="6" customWidth="1"/>
    <col min="12" max="20" width="9.421875" style="6" customWidth="1"/>
    <col min="21" max="32" width="9.28125" style="6" customWidth="1"/>
    <col min="33" max="16384" width="15.00390625" style="6" customWidth="1"/>
  </cols>
  <sheetData>
    <row r="1" spans="1:6" s="4" customFormat="1" ht="14.25">
      <c r="A1" s="2" t="s">
        <v>8</v>
      </c>
      <c r="B1" s="3"/>
      <c r="C1" s="3"/>
      <c r="D1" s="3"/>
      <c r="E1" s="3"/>
      <c r="F1" s="3"/>
    </row>
    <row r="2" spans="1:6" s="4" customFormat="1" ht="14.25">
      <c r="A2" s="26" t="s">
        <v>9</v>
      </c>
      <c r="B2" s="3"/>
      <c r="C2" s="3"/>
      <c r="D2" s="3"/>
      <c r="E2" s="3"/>
      <c r="F2" s="3"/>
    </row>
    <row r="3" spans="1:6" s="4" customFormat="1" ht="14.25">
      <c r="A3" s="26" t="s">
        <v>63</v>
      </c>
      <c r="B3" s="3"/>
      <c r="C3" s="3"/>
      <c r="D3" s="3"/>
      <c r="E3" s="3"/>
      <c r="F3" s="3"/>
    </row>
    <row r="4" spans="1:13" s="7" customFormat="1" ht="15" thickBot="1">
      <c r="A4" s="5"/>
      <c r="B4" s="6"/>
      <c r="C4" s="6"/>
      <c r="D4" s="6"/>
      <c r="E4" s="6"/>
      <c r="L4" s="6"/>
      <c r="M4" s="6"/>
    </row>
    <row r="5" spans="1:13" s="9" customFormat="1" ht="18" customHeight="1" thickBot="1">
      <c r="A5" s="93" t="s">
        <v>10</v>
      </c>
      <c r="B5" s="96" t="s">
        <v>12</v>
      </c>
      <c r="C5" s="98" t="s">
        <v>11</v>
      </c>
      <c r="D5" s="94" t="s">
        <v>13</v>
      </c>
      <c r="E5" s="8"/>
      <c r="L5" s="8"/>
      <c r="M5" s="8"/>
    </row>
    <row r="6" spans="1:13" s="9" customFormat="1" ht="18" customHeight="1">
      <c r="A6" s="43" t="s">
        <v>14</v>
      </c>
      <c r="B6" s="50">
        <f>+'Comuna x Gedad x sexo'!$C8</f>
        <v>66257</v>
      </c>
      <c r="C6" s="44">
        <f>+'Comuna x Gedad x sexo'!$C9</f>
        <v>77511</v>
      </c>
      <c r="D6" s="100">
        <f>SUM(B6:C6)</f>
        <v>143768</v>
      </c>
      <c r="E6" s="17"/>
      <c r="F6" s="18"/>
      <c r="L6" s="8"/>
      <c r="M6" s="8"/>
    </row>
    <row r="7" spans="1:13" s="9" customFormat="1" ht="18" customHeight="1">
      <c r="A7" s="14" t="s">
        <v>15</v>
      </c>
      <c r="B7" s="47">
        <f>+'Comuna x Gedad x sexo'!$C11</f>
        <v>8797</v>
      </c>
      <c r="C7" s="37">
        <f>+'Comuna x Gedad x sexo'!$C12</f>
        <v>9357</v>
      </c>
      <c r="D7" s="101">
        <f aca="true" t="shared" si="0" ref="D7:D12">SUM(B7:C7)</f>
        <v>18154</v>
      </c>
      <c r="E7" s="17"/>
      <c r="F7" s="18"/>
      <c r="L7" s="8"/>
      <c r="M7" s="8"/>
    </row>
    <row r="8" spans="1:13" s="9" customFormat="1" ht="18" customHeight="1">
      <c r="A8" s="45" t="s">
        <v>16</v>
      </c>
      <c r="B8" s="47">
        <f>+'Comuna x Gedad x sexo'!$C14</f>
        <v>5304</v>
      </c>
      <c r="C8" s="37">
        <f>+'Comuna x Gedad x sexo'!$C15</f>
        <v>5239</v>
      </c>
      <c r="D8" s="101">
        <f t="shared" si="0"/>
        <v>10543</v>
      </c>
      <c r="E8" s="17"/>
      <c r="F8" s="18"/>
      <c r="L8" s="8"/>
      <c r="M8" s="8"/>
    </row>
    <row r="9" spans="1:13" s="9" customFormat="1" ht="18" customHeight="1">
      <c r="A9" s="14" t="s">
        <v>17</v>
      </c>
      <c r="B9" s="47">
        <f>+'Comuna x Gedad x sexo'!$C17</f>
        <v>5935</v>
      </c>
      <c r="C9" s="37">
        <f>+'Comuna x Gedad x sexo'!$C18</f>
        <v>6142</v>
      </c>
      <c r="D9" s="101">
        <f t="shared" si="0"/>
        <v>12077</v>
      </c>
      <c r="E9" s="17"/>
      <c r="F9" s="18"/>
      <c r="L9" s="8"/>
      <c r="M9" s="8"/>
    </row>
    <row r="10" spans="1:13" s="9" customFormat="1" ht="18" customHeight="1">
      <c r="A10" s="45" t="s">
        <v>18</v>
      </c>
      <c r="B10" s="47">
        <f>+'Comuna x Gedad x sexo'!$C20</f>
        <v>4302</v>
      </c>
      <c r="C10" s="37">
        <f>+'Comuna x Gedad x sexo'!$C21</f>
        <v>4130</v>
      </c>
      <c r="D10" s="101">
        <f t="shared" si="0"/>
        <v>8432</v>
      </c>
      <c r="E10" s="17"/>
      <c r="F10" s="18"/>
      <c r="L10" s="8"/>
      <c r="M10" s="8"/>
    </row>
    <row r="11" spans="1:13" s="9" customFormat="1" ht="18" customHeight="1">
      <c r="A11" s="14" t="s">
        <v>19</v>
      </c>
      <c r="B11" s="47">
        <f>+'Comuna x Gedad x sexo'!$C23</f>
        <v>4377</v>
      </c>
      <c r="C11" s="37">
        <f>+'Comuna x Gedad x sexo'!$C24</f>
        <v>4669</v>
      </c>
      <c r="D11" s="101">
        <f t="shared" si="0"/>
        <v>9046</v>
      </c>
      <c r="E11" s="17"/>
      <c r="F11" s="18"/>
      <c r="L11" s="8"/>
      <c r="M11" s="8"/>
    </row>
    <row r="12" spans="1:13" s="9" customFormat="1" ht="18" customHeight="1" thickBot="1">
      <c r="A12" s="15" t="s">
        <v>20</v>
      </c>
      <c r="B12" s="51">
        <f>+'Comuna x Gedad x sexo'!$C26</f>
        <v>3552</v>
      </c>
      <c r="C12" s="52">
        <f>+'Comuna x Gedad x sexo'!$C27</f>
        <v>3344</v>
      </c>
      <c r="D12" s="102">
        <f t="shared" si="0"/>
        <v>6896</v>
      </c>
      <c r="E12" s="17"/>
      <c r="F12" s="18"/>
      <c r="L12" s="8"/>
      <c r="M12" s="8"/>
    </row>
    <row r="13" spans="1:13" s="9" customFormat="1" ht="18" customHeight="1" thickBot="1">
      <c r="A13" s="95" t="s">
        <v>21</v>
      </c>
      <c r="B13" s="169">
        <f>SUM(B6:B12)</f>
        <v>98524</v>
      </c>
      <c r="C13" s="99">
        <f>SUM(C6:C12)</f>
        <v>110392</v>
      </c>
      <c r="D13" s="97">
        <f>SUM(D6:D12)</f>
        <v>208916</v>
      </c>
      <c r="E13" s="16"/>
      <c r="L13" s="8"/>
      <c r="M13" s="8"/>
    </row>
    <row r="14" spans="1:13" s="29" customFormat="1" ht="15" customHeight="1">
      <c r="A14" s="27" t="s">
        <v>64</v>
      </c>
      <c r="B14" s="28"/>
      <c r="C14" s="28"/>
      <c r="D14" s="28"/>
      <c r="E14" s="28"/>
      <c r="L14" s="28"/>
      <c r="M14" s="28"/>
    </row>
    <row r="15" spans="1:13" s="7" customFormat="1" ht="14.25">
      <c r="A15" s="10"/>
      <c r="B15" s="6"/>
      <c r="C15" s="6"/>
      <c r="D15" s="6"/>
      <c r="E15" s="6"/>
      <c r="F15" s="6"/>
      <c r="G15" s="6"/>
      <c r="H15" s="6"/>
      <c r="I15" s="6"/>
      <c r="J15" s="6"/>
      <c r="L15" s="6"/>
      <c r="M1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22" sqref="F22"/>
    </sheetView>
  </sheetViews>
  <sheetFormatPr defaultColWidth="15.00390625" defaultRowHeight="15"/>
  <cols>
    <col min="1" max="1" width="21.8515625" style="6" customWidth="1"/>
    <col min="2" max="10" width="12.8515625" style="6" customWidth="1"/>
    <col min="11" max="11" width="11.28125" style="6" customWidth="1"/>
    <col min="12" max="14" width="9.421875" style="6" customWidth="1"/>
    <col min="15" max="15" width="11.140625" style="6" bestFit="1" customWidth="1"/>
    <col min="16" max="20" width="9.421875" style="6" customWidth="1"/>
    <col min="21" max="32" width="9.28125" style="6" customWidth="1"/>
    <col min="33" max="16384" width="15.00390625" style="6" customWidth="1"/>
  </cols>
  <sheetData>
    <row r="1" spans="1:6" s="4" customFormat="1" ht="14.25">
      <c r="A1" s="2" t="s">
        <v>8</v>
      </c>
      <c r="B1" s="3"/>
      <c r="C1" s="3"/>
      <c r="D1" s="3"/>
      <c r="E1" s="3"/>
      <c r="F1" s="3"/>
    </row>
    <row r="2" spans="1:6" s="4" customFormat="1" ht="14.25">
      <c r="A2" s="26" t="s">
        <v>9</v>
      </c>
      <c r="B2" s="3"/>
      <c r="C2" s="3"/>
      <c r="D2" s="3"/>
      <c r="E2" s="3"/>
      <c r="F2" s="3"/>
    </row>
    <row r="3" spans="1:6" s="4" customFormat="1" ht="14.25">
      <c r="A3" s="26" t="s">
        <v>63</v>
      </c>
      <c r="B3" s="3"/>
      <c r="C3" s="3"/>
      <c r="D3" s="3"/>
      <c r="E3" s="3"/>
      <c r="F3" s="3"/>
    </row>
    <row r="4" spans="2:13" s="4" customFormat="1" ht="15" thickBot="1">
      <c r="B4" s="3"/>
      <c r="C4" s="3"/>
      <c r="D4" s="3"/>
      <c r="E4" s="3"/>
      <c r="F4" s="3"/>
      <c r="L4" s="3"/>
      <c r="M4" s="3"/>
    </row>
    <row r="5" spans="1:13" s="30" customFormat="1" ht="18" customHeight="1">
      <c r="A5" s="103" t="s">
        <v>39</v>
      </c>
      <c r="B5" s="104" t="s">
        <v>53</v>
      </c>
      <c r="C5" s="105" t="s">
        <v>54</v>
      </c>
      <c r="D5" s="106"/>
      <c r="E5" s="106"/>
      <c r="F5" s="106"/>
      <c r="G5" s="106"/>
      <c r="H5" s="106"/>
      <c r="I5" s="106"/>
      <c r="J5" s="107"/>
      <c r="L5" s="31"/>
      <c r="M5" s="31"/>
    </row>
    <row r="6" spans="1:13" s="30" customFormat="1" ht="18" customHeight="1" thickBot="1">
      <c r="A6" s="108"/>
      <c r="B6" s="109"/>
      <c r="C6" s="110" t="s">
        <v>55</v>
      </c>
      <c r="D6" s="111" t="s">
        <v>23</v>
      </c>
      <c r="E6" s="112" t="s">
        <v>56</v>
      </c>
      <c r="F6" s="113" t="s">
        <v>57</v>
      </c>
      <c r="G6" s="113" t="s">
        <v>58</v>
      </c>
      <c r="H6" s="113" t="s">
        <v>59</v>
      </c>
      <c r="I6" s="113" t="s">
        <v>60</v>
      </c>
      <c r="J6" s="114" t="s">
        <v>44</v>
      </c>
      <c r="L6" s="31"/>
      <c r="M6" s="31"/>
    </row>
    <row r="7" spans="1:13" s="30" customFormat="1" ht="18" customHeight="1">
      <c r="A7" s="32" t="s">
        <v>14</v>
      </c>
      <c r="B7" s="33">
        <f>SUM(C7:J7)</f>
        <v>143768</v>
      </c>
      <c r="C7" s="46">
        <f>+'Comuna x Gedad x sexo'!D7</f>
        <v>8837</v>
      </c>
      <c r="D7" s="34">
        <f>+'Comuna x Gedad x sexo'!E7</f>
        <v>10158</v>
      </c>
      <c r="E7" s="34">
        <f>+'Comuna x Gedad x sexo'!F7+'Comuna x Gedad x sexo'!G7</f>
        <v>20324</v>
      </c>
      <c r="F7" s="34">
        <f>SUM('Comuna x Gedad x sexo'!H7:L7)</f>
        <v>49879</v>
      </c>
      <c r="G7" s="34">
        <f>SUM('Comuna x Gedad x sexo'!M7:P7)</f>
        <v>35281</v>
      </c>
      <c r="H7" s="34">
        <f>SUM('Comuna x Gedad x sexo'!Q7:S7)</f>
        <v>14414</v>
      </c>
      <c r="I7" s="34">
        <f>+'Comuna x Gedad x sexo'!T7</f>
        <v>4584</v>
      </c>
      <c r="J7" s="33">
        <f>+'Comuna x Gedad x sexo'!U7</f>
        <v>291</v>
      </c>
      <c r="L7" s="31"/>
      <c r="M7" s="31"/>
    </row>
    <row r="8" spans="1:13" s="30" customFormat="1" ht="18" customHeight="1">
      <c r="A8" s="35" t="s">
        <v>15</v>
      </c>
      <c r="B8" s="36">
        <f>SUM(C8:J8)</f>
        <v>18154</v>
      </c>
      <c r="C8" s="47">
        <f>+'Comuna x Gedad x sexo'!D10</f>
        <v>702</v>
      </c>
      <c r="D8" s="38">
        <f>+'Comuna x Gedad x sexo'!E10</f>
        <v>1241</v>
      </c>
      <c r="E8" s="38">
        <f>+'Comuna x Gedad x sexo'!F10+'Comuna x Gedad x sexo'!G10</f>
        <v>2631</v>
      </c>
      <c r="F8" s="38">
        <f>SUM('Comuna x Gedad x sexo'!H10:L10)</f>
        <v>5860</v>
      </c>
      <c r="G8" s="38">
        <f>SUM('Comuna x Gedad x sexo'!M10:P10)</f>
        <v>4853</v>
      </c>
      <c r="H8" s="38">
        <f>SUM('Comuna x Gedad x sexo'!Q10:S10)</f>
        <v>2099</v>
      </c>
      <c r="I8" s="38">
        <f>+'Comuna x Gedad x sexo'!T10</f>
        <v>682</v>
      </c>
      <c r="J8" s="36">
        <f>+'Comuna x Gedad x sexo'!U10</f>
        <v>86</v>
      </c>
      <c r="L8" s="31"/>
      <c r="M8" s="31"/>
    </row>
    <row r="9" spans="1:13" s="30" customFormat="1" ht="18" customHeight="1">
      <c r="A9" s="39" t="s">
        <v>16</v>
      </c>
      <c r="B9" s="36">
        <f>SUM(C9:J9)</f>
        <v>10543</v>
      </c>
      <c r="C9" s="47">
        <f>+'Comuna x Gedad x sexo'!D13</f>
        <v>415</v>
      </c>
      <c r="D9" s="38">
        <f>+'Comuna x Gedad x sexo'!E13</f>
        <v>735</v>
      </c>
      <c r="E9" s="38">
        <f>+'Comuna x Gedad x sexo'!F13+'Comuna x Gedad x sexo'!G13</f>
        <v>1479</v>
      </c>
      <c r="F9" s="38">
        <f>SUM('Comuna x Gedad x sexo'!H13:L13)</f>
        <v>3542</v>
      </c>
      <c r="G9" s="38">
        <f>SUM('Comuna x Gedad x sexo'!M13:P13)</f>
        <v>2857</v>
      </c>
      <c r="H9" s="38">
        <f>SUM('Comuna x Gedad x sexo'!Q13:S13)</f>
        <v>1135</v>
      </c>
      <c r="I9" s="38">
        <f>+'Comuna x Gedad x sexo'!T13</f>
        <v>357</v>
      </c>
      <c r="J9" s="36">
        <f>+'Comuna x Gedad x sexo'!U13</f>
        <v>23</v>
      </c>
      <c r="L9" s="31"/>
      <c r="M9" s="31"/>
    </row>
    <row r="10" spans="1:13" s="30" customFormat="1" ht="18" customHeight="1">
      <c r="A10" s="35" t="s">
        <v>17</v>
      </c>
      <c r="B10" s="36">
        <f>SUM(C10:J10)</f>
        <v>12077</v>
      </c>
      <c r="C10" s="47">
        <f>+'Comuna x Gedad x sexo'!D16</f>
        <v>582</v>
      </c>
      <c r="D10" s="38">
        <f>+'Comuna x Gedad x sexo'!E16</f>
        <v>862</v>
      </c>
      <c r="E10" s="38">
        <f>+'Comuna x Gedad x sexo'!F16+'Comuna x Gedad x sexo'!G16</f>
        <v>1619</v>
      </c>
      <c r="F10" s="38">
        <f>SUM('Comuna x Gedad x sexo'!H16:L16)</f>
        <v>3894</v>
      </c>
      <c r="G10" s="38">
        <f>SUM('Comuna x Gedad x sexo'!M16:P16)</f>
        <v>3224</v>
      </c>
      <c r="H10" s="38">
        <f>SUM('Comuna x Gedad x sexo'!Q16:S16)</f>
        <v>1440</v>
      </c>
      <c r="I10" s="38">
        <f>+'Comuna x Gedad x sexo'!T16</f>
        <v>431</v>
      </c>
      <c r="J10" s="36">
        <f>+'Comuna x Gedad x sexo'!U16</f>
        <v>25</v>
      </c>
      <c r="L10" s="31"/>
      <c r="M10" s="31"/>
    </row>
    <row r="11" spans="1:13" s="30" customFormat="1" ht="18" customHeight="1">
      <c r="A11" s="39" t="s">
        <v>18</v>
      </c>
      <c r="B11" s="36">
        <f>SUM(C11:J11)</f>
        <v>8432</v>
      </c>
      <c r="C11" s="47">
        <f>+'Comuna x Gedad x sexo'!D19</f>
        <v>406</v>
      </c>
      <c r="D11" s="38">
        <f>+'Comuna x Gedad x sexo'!E19</f>
        <v>496</v>
      </c>
      <c r="E11" s="38">
        <f>+'Comuna x Gedad x sexo'!F19+'Comuna x Gedad x sexo'!G19</f>
        <v>1309</v>
      </c>
      <c r="F11" s="38">
        <f>SUM('Comuna x Gedad x sexo'!H19:L19)</f>
        <v>2793</v>
      </c>
      <c r="G11" s="38">
        <f>SUM('Comuna x Gedad x sexo'!M19:P19)</f>
        <v>2367</v>
      </c>
      <c r="H11" s="38">
        <f>SUM('Comuna x Gedad x sexo'!Q19:S19)</f>
        <v>848</v>
      </c>
      <c r="I11" s="38">
        <f>+'Comuna x Gedad x sexo'!T19</f>
        <v>196</v>
      </c>
      <c r="J11" s="36">
        <f>+'Comuna x Gedad x sexo'!U19</f>
        <v>17</v>
      </c>
      <c r="L11" s="31"/>
      <c r="M11" s="31"/>
    </row>
    <row r="12" spans="1:13" s="30" customFormat="1" ht="18" customHeight="1">
      <c r="A12" s="35" t="s">
        <v>19</v>
      </c>
      <c r="B12" s="36">
        <f>SUM(C12:J12)</f>
        <v>9046</v>
      </c>
      <c r="C12" s="47">
        <f>+'Comuna x Gedad x sexo'!D22</f>
        <v>316</v>
      </c>
      <c r="D12" s="38">
        <f>+'Comuna x Gedad x sexo'!E22</f>
        <v>615</v>
      </c>
      <c r="E12" s="38">
        <f>+'Comuna x Gedad x sexo'!F22+'Comuna x Gedad x sexo'!G22</f>
        <v>1250</v>
      </c>
      <c r="F12" s="38">
        <f>SUM('Comuna x Gedad x sexo'!H22:L22)</f>
        <v>2856</v>
      </c>
      <c r="G12" s="38">
        <f>SUM('Comuna x Gedad x sexo'!M22:P22)</f>
        <v>2513</v>
      </c>
      <c r="H12" s="38">
        <f>SUM('Comuna x Gedad x sexo'!Q22:S22)</f>
        <v>1106</v>
      </c>
      <c r="I12" s="38">
        <f>+'Comuna x Gedad x sexo'!T22</f>
        <v>345</v>
      </c>
      <c r="J12" s="36">
        <f>+'Comuna x Gedad x sexo'!U22</f>
        <v>45</v>
      </c>
      <c r="L12" s="31"/>
      <c r="M12" s="31"/>
    </row>
    <row r="13" spans="1:13" s="30" customFormat="1" ht="18" customHeight="1" thickBot="1">
      <c r="A13" s="39" t="s">
        <v>61</v>
      </c>
      <c r="B13" s="36">
        <f>SUM(C13:J13)</f>
        <v>6896</v>
      </c>
      <c r="C13" s="47">
        <f>+'Comuna x Gedad x sexo'!D25</f>
        <v>215</v>
      </c>
      <c r="D13" s="38">
        <f>+'Comuna x Gedad x sexo'!E25</f>
        <v>437</v>
      </c>
      <c r="E13" s="38">
        <f>+'Comuna x Gedad x sexo'!F25+'Comuna x Gedad x sexo'!G25</f>
        <v>1048</v>
      </c>
      <c r="F13" s="38">
        <f>SUM('Comuna x Gedad x sexo'!H25:L25)</f>
        <v>2228</v>
      </c>
      <c r="G13" s="38">
        <f>SUM('Comuna x Gedad x sexo'!M25:P25)</f>
        <v>1771</v>
      </c>
      <c r="H13" s="38">
        <f>SUM('Comuna x Gedad x sexo'!Q25:S25)</f>
        <v>845</v>
      </c>
      <c r="I13" s="38">
        <f>+'Comuna x Gedad x sexo'!T25</f>
        <v>288</v>
      </c>
      <c r="J13" s="36">
        <f>+'Comuna x Gedad x sexo'!U25</f>
        <v>64</v>
      </c>
      <c r="L13" s="31"/>
      <c r="M13" s="31"/>
    </row>
    <row r="14" spans="1:13" s="30" customFormat="1" ht="18" customHeight="1">
      <c r="A14" s="115" t="s">
        <v>51</v>
      </c>
      <c r="B14" s="116">
        <f>SUM(B7:B13)</f>
        <v>208916</v>
      </c>
      <c r="C14" s="117">
        <f>SUM(C7:C13)</f>
        <v>11473</v>
      </c>
      <c r="D14" s="118">
        <f>SUM(D7:D13)</f>
        <v>14544</v>
      </c>
      <c r="E14" s="118">
        <f aca="true" t="shared" si="0" ref="E14:J14">SUM(E7:E13)</f>
        <v>29660</v>
      </c>
      <c r="F14" s="118">
        <f t="shared" si="0"/>
        <v>71052</v>
      </c>
      <c r="G14" s="118">
        <f t="shared" si="0"/>
        <v>52866</v>
      </c>
      <c r="H14" s="118">
        <f t="shared" si="0"/>
        <v>21887</v>
      </c>
      <c r="I14" s="118">
        <f t="shared" si="0"/>
        <v>6883</v>
      </c>
      <c r="J14" s="116">
        <f t="shared" si="0"/>
        <v>551</v>
      </c>
      <c r="L14" s="31"/>
      <c r="M14" s="31"/>
    </row>
    <row r="15" spans="1:13" s="30" customFormat="1" ht="18" customHeight="1" thickBot="1">
      <c r="A15" s="119" t="s">
        <v>62</v>
      </c>
      <c r="B15" s="120">
        <f>SUM(C15:J15)</f>
        <v>100</v>
      </c>
      <c r="C15" s="121">
        <f>+C14/$B$14*100</f>
        <v>5.491680866951311</v>
      </c>
      <c r="D15" s="122">
        <f aca="true" t="shared" si="1" ref="D15:J15">+D14/$B$14*100</f>
        <v>6.961649658235845</v>
      </c>
      <c r="E15" s="122">
        <f t="shared" si="1"/>
        <v>14.19709356870704</v>
      </c>
      <c r="F15" s="122">
        <f t="shared" si="1"/>
        <v>34.009841275919506</v>
      </c>
      <c r="G15" s="122">
        <f t="shared" si="1"/>
        <v>25.304907235443913</v>
      </c>
      <c r="H15" s="122">
        <f t="shared" si="1"/>
        <v>10.476459438243122</v>
      </c>
      <c r="I15" s="122">
        <f t="shared" si="1"/>
        <v>3.2946255911466813</v>
      </c>
      <c r="J15" s="168">
        <f t="shared" si="1"/>
        <v>0.2637423653525819</v>
      </c>
      <c r="L15" s="31"/>
      <c r="M15" s="31"/>
    </row>
    <row r="16" spans="1:13" s="42" customFormat="1" ht="18" customHeight="1">
      <c r="A16" s="40" t="s">
        <v>65</v>
      </c>
      <c r="B16" s="41"/>
      <c r="C16" s="41"/>
      <c r="D16" s="41"/>
      <c r="E16" s="41"/>
      <c r="F16" s="41"/>
      <c r="G16" s="41"/>
      <c r="H16" s="41"/>
      <c r="I16" s="41"/>
      <c r="J16" s="41"/>
      <c r="L16" s="41"/>
      <c r="M16" s="41"/>
    </row>
  </sheetData>
  <sheetProtection/>
  <mergeCells count="3">
    <mergeCell ref="A5:A6"/>
    <mergeCell ref="B5:B6"/>
    <mergeCell ref="C5:J5"/>
  </mergeCells>
  <printOptions/>
  <pageMargins left="0.7" right="0.7" top="0.75" bottom="0.75" header="0.3" footer="0.3"/>
  <pageSetup orientation="portrait" paperSize="9"/>
  <ignoredErrors>
    <ignoredError sqref="E6" twoDigitTextYear="1"/>
    <ignoredError sqref="B14" formula="1"/>
    <ignoredError sqref="F7:H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="90" zoomScaleNormal="90" zoomScalePageLayoutView="0" workbookViewId="0" topLeftCell="A1">
      <selection activeCell="G25" sqref="G25"/>
    </sheetView>
  </sheetViews>
  <sheetFormatPr defaultColWidth="11.421875" defaultRowHeight="15"/>
  <cols>
    <col min="1" max="1" width="13.140625" style="0" customWidth="1"/>
    <col min="2" max="2" width="13.7109375" style="0" customWidth="1"/>
    <col min="3" max="3" width="11.00390625" style="0" customWidth="1"/>
    <col min="4" max="19" width="9.28125" style="0" customWidth="1"/>
    <col min="20" max="20" width="10.28125" style="0" customWidth="1"/>
  </cols>
  <sheetData>
    <row r="1" ht="15">
      <c r="A1" s="2" t="s">
        <v>8</v>
      </c>
    </row>
    <row r="2" ht="15">
      <c r="A2" s="26" t="s">
        <v>9</v>
      </c>
    </row>
    <row r="3" ht="15">
      <c r="A3" s="26" t="s">
        <v>63</v>
      </c>
    </row>
    <row r="4" ht="15.75" thickBot="1"/>
    <row r="5" spans="1:21" s="20" customFormat="1" ht="17.25" customHeight="1">
      <c r="A5" s="123" t="s">
        <v>39</v>
      </c>
      <c r="B5" s="124" t="s">
        <v>40</v>
      </c>
      <c r="C5" s="125" t="s">
        <v>13</v>
      </c>
      <c r="D5" s="126" t="s">
        <v>41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8"/>
    </row>
    <row r="6" spans="1:21" s="20" customFormat="1" ht="17.25" customHeight="1" thickBot="1">
      <c r="A6" s="129"/>
      <c r="B6" s="130"/>
      <c r="C6" s="131"/>
      <c r="D6" s="132" t="s">
        <v>22</v>
      </c>
      <c r="E6" s="133" t="s">
        <v>42</v>
      </c>
      <c r="F6" s="133" t="s">
        <v>24</v>
      </c>
      <c r="G6" s="133" t="s">
        <v>25</v>
      </c>
      <c r="H6" s="133" t="s">
        <v>26</v>
      </c>
      <c r="I6" s="133" t="s">
        <v>27</v>
      </c>
      <c r="J6" s="133" t="s">
        <v>28</v>
      </c>
      <c r="K6" s="133" t="s">
        <v>29</v>
      </c>
      <c r="L6" s="133" t="s">
        <v>30</v>
      </c>
      <c r="M6" s="133" t="s">
        <v>31</v>
      </c>
      <c r="N6" s="133" t="s">
        <v>32</v>
      </c>
      <c r="O6" s="133" t="s">
        <v>33</v>
      </c>
      <c r="P6" s="133" t="s">
        <v>34</v>
      </c>
      <c r="Q6" s="133" t="s">
        <v>35</v>
      </c>
      <c r="R6" s="133" t="s">
        <v>36</v>
      </c>
      <c r="S6" s="133" t="s">
        <v>37</v>
      </c>
      <c r="T6" s="133" t="s">
        <v>43</v>
      </c>
      <c r="U6" s="134" t="s">
        <v>44</v>
      </c>
    </row>
    <row r="7" spans="1:21" s="20" customFormat="1" ht="15" customHeight="1">
      <c r="A7" s="82" t="s">
        <v>14</v>
      </c>
      <c r="B7" s="48" t="s">
        <v>13</v>
      </c>
      <c r="C7" s="59">
        <f>SUM(D7:U7)</f>
        <v>143768</v>
      </c>
      <c r="D7" s="60">
        <v>8837</v>
      </c>
      <c r="E7" s="61">
        <v>10158</v>
      </c>
      <c r="F7" s="61">
        <v>9673</v>
      </c>
      <c r="G7" s="61">
        <v>10651</v>
      </c>
      <c r="H7" s="61">
        <v>10858</v>
      </c>
      <c r="I7" s="61">
        <v>10633</v>
      </c>
      <c r="J7" s="61">
        <v>9176</v>
      </c>
      <c r="K7" s="61">
        <v>9159</v>
      </c>
      <c r="L7" s="61">
        <v>10053</v>
      </c>
      <c r="M7" s="61">
        <v>9708</v>
      </c>
      <c r="N7" s="61">
        <v>9960</v>
      </c>
      <c r="O7" s="61">
        <v>8604</v>
      </c>
      <c r="P7" s="61">
        <v>7009</v>
      </c>
      <c r="Q7" s="61">
        <v>5908</v>
      </c>
      <c r="R7" s="61">
        <v>4820</v>
      </c>
      <c r="S7" s="61">
        <v>3686</v>
      </c>
      <c r="T7" s="61">
        <v>4584</v>
      </c>
      <c r="U7" s="59">
        <v>291</v>
      </c>
    </row>
    <row r="8" spans="1:21" s="20" customFormat="1" ht="15" customHeight="1">
      <c r="A8" s="83"/>
      <c r="B8" s="21" t="s">
        <v>12</v>
      </c>
      <c r="C8" s="62">
        <f aca="true" t="shared" si="0" ref="C8:C27">SUM(D8:U8)</f>
        <v>66257</v>
      </c>
      <c r="D8" s="63">
        <v>4488</v>
      </c>
      <c r="E8" s="64">
        <v>5162</v>
      </c>
      <c r="F8" s="64">
        <v>4914</v>
      </c>
      <c r="G8" s="64">
        <v>5233</v>
      </c>
      <c r="H8" s="64">
        <v>5029</v>
      </c>
      <c r="I8" s="64">
        <v>4722</v>
      </c>
      <c r="J8" s="64">
        <v>4054</v>
      </c>
      <c r="K8" s="64">
        <v>4044</v>
      </c>
      <c r="L8" s="64">
        <v>4443</v>
      </c>
      <c r="M8" s="64">
        <v>4364</v>
      </c>
      <c r="N8" s="64">
        <v>4708</v>
      </c>
      <c r="O8" s="64">
        <v>3996</v>
      </c>
      <c r="P8" s="64">
        <v>3137</v>
      </c>
      <c r="Q8" s="64">
        <v>2614</v>
      </c>
      <c r="R8" s="64">
        <v>2059</v>
      </c>
      <c r="S8" s="64">
        <v>1532</v>
      </c>
      <c r="T8" s="64">
        <v>1609</v>
      </c>
      <c r="U8" s="65">
        <v>149</v>
      </c>
    </row>
    <row r="9" spans="1:21" s="20" customFormat="1" ht="15" customHeight="1" thickBot="1">
      <c r="A9" s="88"/>
      <c r="B9" s="53" t="s">
        <v>11</v>
      </c>
      <c r="C9" s="73">
        <f t="shared" si="0"/>
        <v>77511</v>
      </c>
      <c r="D9" s="67">
        <v>4349</v>
      </c>
      <c r="E9" s="68">
        <v>4996</v>
      </c>
      <c r="F9" s="68">
        <v>4759</v>
      </c>
      <c r="G9" s="68">
        <v>5418</v>
      </c>
      <c r="H9" s="68">
        <v>5829</v>
      </c>
      <c r="I9" s="68">
        <v>5911</v>
      </c>
      <c r="J9" s="68">
        <v>5122</v>
      </c>
      <c r="K9" s="68">
        <v>5115</v>
      </c>
      <c r="L9" s="68">
        <v>5610</v>
      </c>
      <c r="M9" s="68">
        <v>5344</v>
      </c>
      <c r="N9" s="68">
        <v>5252</v>
      </c>
      <c r="O9" s="68">
        <v>4608</v>
      </c>
      <c r="P9" s="68">
        <v>3872</v>
      </c>
      <c r="Q9" s="68">
        <v>3294</v>
      </c>
      <c r="R9" s="68">
        <v>2761</v>
      </c>
      <c r="S9" s="68">
        <v>2154</v>
      </c>
      <c r="T9" s="68">
        <v>2975</v>
      </c>
      <c r="U9" s="69">
        <v>142</v>
      </c>
    </row>
    <row r="10" spans="1:21" s="20" customFormat="1" ht="15" customHeight="1">
      <c r="A10" s="82" t="s">
        <v>15</v>
      </c>
      <c r="B10" s="54" t="s">
        <v>13</v>
      </c>
      <c r="C10" s="59">
        <f>SUM(D10:U10)</f>
        <v>18154</v>
      </c>
      <c r="D10" s="70">
        <v>702</v>
      </c>
      <c r="E10" s="71">
        <v>1241</v>
      </c>
      <c r="F10" s="71">
        <v>1258</v>
      </c>
      <c r="G10" s="71">
        <v>1373</v>
      </c>
      <c r="H10" s="71">
        <v>1376</v>
      </c>
      <c r="I10" s="71">
        <v>1299</v>
      </c>
      <c r="J10" s="71">
        <v>1010</v>
      </c>
      <c r="K10" s="71">
        <v>1015</v>
      </c>
      <c r="L10" s="71">
        <v>1160</v>
      </c>
      <c r="M10" s="71">
        <v>1288</v>
      </c>
      <c r="N10" s="71">
        <v>1426</v>
      </c>
      <c r="O10" s="71">
        <v>1187</v>
      </c>
      <c r="P10" s="71">
        <v>952</v>
      </c>
      <c r="Q10" s="71">
        <v>864</v>
      </c>
      <c r="R10" s="71">
        <v>693</v>
      </c>
      <c r="S10" s="71">
        <v>542</v>
      </c>
      <c r="T10" s="71">
        <v>682</v>
      </c>
      <c r="U10" s="72">
        <v>86</v>
      </c>
    </row>
    <row r="11" spans="1:21" s="20" customFormat="1" ht="15" customHeight="1">
      <c r="A11" s="83" t="s">
        <v>45</v>
      </c>
      <c r="B11" s="55" t="s">
        <v>12</v>
      </c>
      <c r="C11" s="62">
        <f t="shared" si="0"/>
        <v>8797</v>
      </c>
      <c r="D11" s="63">
        <v>377</v>
      </c>
      <c r="E11" s="64">
        <v>650</v>
      </c>
      <c r="F11" s="64">
        <v>656</v>
      </c>
      <c r="G11" s="64">
        <v>686</v>
      </c>
      <c r="H11" s="64">
        <v>663</v>
      </c>
      <c r="I11" s="64">
        <v>622</v>
      </c>
      <c r="J11" s="64">
        <v>460</v>
      </c>
      <c r="K11" s="64">
        <v>490</v>
      </c>
      <c r="L11" s="64">
        <v>533</v>
      </c>
      <c r="M11" s="64">
        <v>613</v>
      </c>
      <c r="N11" s="64">
        <v>704</v>
      </c>
      <c r="O11" s="64">
        <v>605</v>
      </c>
      <c r="P11" s="64">
        <v>438</v>
      </c>
      <c r="Q11" s="64">
        <v>404</v>
      </c>
      <c r="R11" s="64">
        <v>337</v>
      </c>
      <c r="S11" s="64">
        <v>252</v>
      </c>
      <c r="T11" s="64">
        <v>281</v>
      </c>
      <c r="U11" s="65">
        <v>26</v>
      </c>
    </row>
    <row r="12" spans="1:21" s="20" customFormat="1" ht="15" customHeight="1" thickBot="1">
      <c r="A12" s="84" t="s">
        <v>45</v>
      </c>
      <c r="B12" s="56" t="s">
        <v>11</v>
      </c>
      <c r="C12" s="73">
        <f t="shared" si="0"/>
        <v>9357</v>
      </c>
      <c r="D12" s="74">
        <v>325</v>
      </c>
      <c r="E12" s="75">
        <v>591</v>
      </c>
      <c r="F12" s="75">
        <v>602</v>
      </c>
      <c r="G12" s="75">
        <v>687</v>
      </c>
      <c r="H12" s="75">
        <v>713</v>
      </c>
      <c r="I12" s="75">
        <v>677</v>
      </c>
      <c r="J12" s="75">
        <v>550</v>
      </c>
      <c r="K12" s="75">
        <v>525</v>
      </c>
      <c r="L12" s="75">
        <v>627</v>
      </c>
      <c r="M12" s="75">
        <v>675</v>
      </c>
      <c r="N12" s="75">
        <v>722</v>
      </c>
      <c r="O12" s="75">
        <v>582</v>
      </c>
      <c r="P12" s="75">
        <v>514</v>
      </c>
      <c r="Q12" s="75">
        <v>460</v>
      </c>
      <c r="R12" s="75">
        <v>356</v>
      </c>
      <c r="S12" s="75">
        <v>290</v>
      </c>
      <c r="T12" s="75">
        <v>401</v>
      </c>
      <c r="U12" s="76">
        <v>60</v>
      </c>
    </row>
    <row r="13" spans="1:21" s="20" customFormat="1" ht="15" customHeight="1">
      <c r="A13" s="89" t="s">
        <v>16</v>
      </c>
      <c r="B13" s="53" t="s">
        <v>13</v>
      </c>
      <c r="C13" s="59">
        <f>SUM(D13:U13)</f>
        <v>10543</v>
      </c>
      <c r="D13" s="77">
        <v>415</v>
      </c>
      <c r="E13" s="78">
        <v>735</v>
      </c>
      <c r="F13" s="78">
        <v>678</v>
      </c>
      <c r="G13" s="78">
        <v>801</v>
      </c>
      <c r="H13" s="78">
        <v>751</v>
      </c>
      <c r="I13" s="78">
        <v>707</v>
      </c>
      <c r="J13" s="78">
        <v>637</v>
      </c>
      <c r="K13" s="78">
        <v>671</v>
      </c>
      <c r="L13" s="78">
        <v>776</v>
      </c>
      <c r="M13" s="78">
        <v>794</v>
      </c>
      <c r="N13" s="78">
        <v>801</v>
      </c>
      <c r="O13" s="78">
        <v>681</v>
      </c>
      <c r="P13" s="78">
        <v>581</v>
      </c>
      <c r="Q13" s="78">
        <v>451</v>
      </c>
      <c r="R13" s="78">
        <v>405</v>
      </c>
      <c r="S13" s="78">
        <v>279</v>
      </c>
      <c r="T13" s="78">
        <v>357</v>
      </c>
      <c r="U13" s="79">
        <v>23</v>
      </c>
    </row>
    <row r="14" spans="1:21" s="20" customFormat="1" ht="15" customHeight="1">
      <c r="A14" s="83" t="s">
        <v>46</v>
      </c>
      <c r="B14" s="22" t="s">
        <v>12</v>
      </c>
      <c r="C14" s="62">
        <f t="shared" si="0"/>
        <v>5304</v>
      </c>
      <c r="D14" s="63">
        <v>223</v>
      </c>
      <c r="E14" s="64">
        <v>377</v>
      </c>
      <c r="F14" s="64">
        <v>341</v>
      </c>
      <c r="G14" s="64">
        <v>408</v>
      </c>
      <c r="H14" s="64">
        <v>400</v>
      </c>
      <c r="I14" s="64">
        <v>341</v>
      </c>
      <c r="J14" s="64">
        <v>314</v>
      </c>
      <c r="K14" s="64">
        <v>316</v>
      </c>
      <c r="L14" s="64">
        <v>388</v>
      </c>
      <c r="M14" s="64">
        <v>396</v>
      </c>
      <c r="N14" s="64">
        <v>420</v>
      </c>
      <c r="O14" s="64">
        <v>331</v>
      </c>
      <c r="P14" s="64">
        <v>305</v>
      </c>
      <c r="Q14" s="64">
        <v>230</v>
      </c>
      <c r="R14" s="64">
        <v>208</v>
      </c>
      <c r="S14" s="64">
        <v>141</v>
      </c>
      <c r="T14" s="64">
        <v>155</v>
      </c>
      <c r="U14" s="65">
        <v>10</v>
      </c>
    </row>
    <row r="15" spans="1:21" s="20" customFormat="1" ht="15" customHeight="1" thickBot="1">
      <c r="A15" s="84" t="s">
        <v>46</v>
      </c>
      <c r="B15" s="53" t="s">
        <v>11</v>
      </c>
      <c r="C15" s="73">
        <f t="shared" si="0"/>
        <v>5239</v>
      </c>
      <c r="D15" s="80">
        <v>192</v>
      </c>
      <c r="E15" s="81">
        <v>358</v>
      </c>
      <c r="F15" s="81">
        <v>337</v>
      </c>
      <c r="G15" s="81">
        <v>393</v>
      </c>
      <c r="H15" s="81">
        <v>351</v>
      </c>
      <c r="I15" s="81">
        <v>366</v>
      </c>
      <c r="J15" s="81">
        <v>323</v>
      </c>
      <c r="K15" s="81">
        <v>355</v>
      </c>
      <c r="L15" s="81">
        <v>388</v>
      </c>
      <c r="M15" s="81">
        <v>398</v>
      </c>
      <c r="N15" s="81">
        <v>381</v>
      </c>
      <c r="O15" s="81">
        <v>350</v>
      </c>
      <c r="P15" s="81">
        <v>276</v>
      </c>
      <c r="Q15" s="81">
        <v>221</v>
      </c>
      <c r="R15" s="81">
        <v>197</v>
      </c>
      <c r="S15" s="81">
        <v>138</v>
      </c>
      <c r="T15" s="81">
        <v>202</v>
      </c>
      <c r="U15" s="66">
        <v>13</v>
      </c>
    </row>
    <row r="16" spans="1:21" s="20" customFormat="1" ht="15" customHeight="1">
      <c r="A16" s="82" t="s">
        <v>17</v>
      </c>
      <c r="B16" s="54" t="s">
        <v>13</v>
      </c>
      <c r="C16" s="59">
        <f>SUM(D16:U16)</f>
        <v>12077</v>
      </c>
      <c r="D16" s="70">
        <v>582</v>
      </c>
      <c r="E16" s="71">
        <v>862</v>
      </c>
      <c r="F16" s="71">
        <v>758</v>
      </c>
      <c r="G16" s="71">
        <v>861</v>
      </c>
      <c r="H16" s="71">
        <v>885</v>
      </c>
      <c r="I16" s="71">
        <v>891</v>
      </c>
      <c r="J16" s="71">
        <v>756</v>
      </c>
      <c r="K16" s="71">
        <v>629</v>
      </c>
      <c r="L16" s="71">
        <v>733</v>
      </c>
      <c r="M16" s="71">
        <v>877</v>
      </c>
      <c r="N16" s="71">
        <v>884</v>
      </c>
      <c r="O16" s="71">
        <v>782</v>
      </c>
      <c r="P16" s="71">
        <v>681</v>
      </c>
      <c r="Q16" s="71">
        <v>583</v>
      </c>
      <c r="R16" s="71">
        <v>504</v>
      </c>
      <c r="S16" s="71">
        <v>353</v>
      </c>
      <c r="T16" s="71">
        <v>431</v>
      </c>
      <c r="U16" s="72">
        <v>25</v>
      </c>
    </row>
    <row r="17" spans="1:21" s="20" customFormat="1" ht="15" customHeight="1">
      <c r="A17" s="83" t="s">
        <v>47</v>
      </c>
      <c r="B17" s="55" t="s">
        <v>12</v>
      </c>
      <c r="C17" s="62">
        <f t="shared" si="0"/>
        <v>5935</v>
      </c>
      <c r="D17" s="63">
        <v>304</v>
      </c>
      <c r="E17" s="64">
        <v>428</v>
      </c>
      <c r="F17" s="64">
        <v>390</v>
      </c>
      <c r="G17" s="64">
        <v>440</v>
      </c>
      <c r="H17" s="64">
        <v>445</v>
      </c>
      <c r="I17" s="64">
        <v>403</v>
      </c>
      <c r="J17" s="64">
        <v>359</v>
      </c>
      <c r="K17" s="64">
        <v>290</v>
      </c>
      <c r="L17" s="64">
        <v>359</v>
      </c>
      <c r="M17" s="64">
        <v>434</v>
      </c>
      <c r="N17" s="64">
        <v>455</v>
      </c>
      <c r="O17" s="64">
        <v>384</v>
      </c>
      <c r="P17" s="64">
        <v>347</v>
      </c>
      <c r="Q17" s="64">
        <v>284</v>
      </c>
      <c r="R17" s="64">
        <v>252</v>
      </c>
      <c r="S17" s="64">
        <v>167</v>
      </c>
      <c r="T17" s="64">
        <v>179</v>
      </c>
      <c r="U17" s="65">
        <v>15</v>
      </c>
    </row>
    <row r="18" spans="1:21" s="20" customFormat="1" ht="15" customHeight="1" thickBot="1">
      <c r="A18" s="88" t="s">
        <v>47</v>
      </c>
      <c r="B18" s="57" t="s">
        <v>11</v>
      </c>
      <c r="C18" s="73">
        <f t="shared" si="0"/>
        <v>6142</v>
      </c>
      <c r="D18" s="80">
        <v>278</v>
      </c>
      <c r="E18" s="81">
        <v>434</v>
      </c>
      <c r="F18" s="81">
        <v>368</v>
      </c>
      <c r="G18" s="81">
        <v>421</v>
      </c>
      <c r="H18" s="81">
        <v>440</v>
      </c>
      <c r="I18" s="81">
        <v>488</v>
      </c>
      <c r="J18" s="81">
        <v>397</v>
      </c>
      <c r="K18" s="81">
        <v>339</v>
      </c>
      <c r="L18" s="81">
        <v>374</v>
      </c>
      <c r="M18" s="81">
        <v>443</v>
      </c>
      <c r="N18" s="81">
        <v>429</v>
      </c>
      <c r="O18" s="81">
        <v>398</v>
      </c>
      <c r="P18" s="81">
        <v>334</v>
      </c>
      <c r="Q18" s="81">
        <v>299</v>
      </c>
      <c r="R18" s="81">
        <v>252</v>
      </c>
      <c r="S18" s="81">
        <v>186</v>
      </c>
      <c r="T18" s="81">
        <v>252</v>
      </c>
      <c r="U18" s="66">
        <v>10</v>
      </c>
    </row>
    <row r="19" spans="1:21" s="20" customFormat="1" ht="15" customHeight="1">
      <c r="A19" s="82" t="s">
        <v>18</v>
      </c>
      <c r="B19" s="58" t="s">
        <v>13</v>
      </c>
      <c r="C19" s="59">
        <f>SUM(D19:U19)</f>
        <v>8432</v>
      </c>
      <c r="D19" s="70">
        <v>406</v>
      </c>
      <c r="E19" s="71">
        <v>496</v>
      </c>
      <c r="F19" s="71">
        <v>578</v>
      </c>
      <c r="G19" s="71">
        <v>731</v>
      </c>
      <c r="H19" s="71">
        <v>700</v>
      </c>
      <c r="I19" s="71">
        <v>590</v>
      </c>
      <c r="J19" s="71">
        <v>499</v>
      </c>
      <c r="K19" s="71">
        <v>477</v>
      </c>
      <c r="L19" s="71">
        <v>527</v>
      </c>
      <c r="M19" s="71">
        <v>605</v>
      </c>
      <c r="N19" s="71">
        <v>693</v>
      </c>
      <c r="O19" s="71">
        <v>598</v>
      </c>
      <c r="P19" s="71">
        <v>471</v>
      </c>
      <c r="Q19" s="71">
        <v>337</v>
      </c>
      <c r="R19" s="71">
        <v>286</v>
      </c>
      <c r="S19" s="71">
        <v>225</v>
      </c>
      <c r="T19" s="71">
        <v>196</v>
      </c>
      <c r="U19" s="72">
        <v>17</v>
      </c>
    </row>
    <row r="20" spans="1:21" s="20" customFormat="1" ht="15" customHeight="1">
      <c r="A20" s="83" t="s">
        <v>48</v>
      </c>
      <c r="B20" s="22" t="s">
        <v>12</v>
      </c>
      <c r="C20" s="62">
        <f t="shared" si="0"/>
        <v>4302</v>
      </c>
      <c r="D20" s="63">
        <v>203</v>
      </c>
      <c r="E20" s="64">
        <v>238</v>
      </c>
      <c r="F20" s="64">
        <v>315</v>
      </c>
      <c r="G20" s="64">
        <v>377</v>
      </c>
      <c r="H20" s="64">
        <v>365</v>
      </c>
      <c r="I20" s="64">
        <v>284</v>
      </c>
      <c r="J20" s="64">
        <v>247</v>
      </c>
      <c r="K20" s="64">
        <v>229</v>
      </c>
      <c r="L20" s="64">
        <v>272</v>
      </c>
      <c r="M20" s="64">
        <v>290</v>
      </c>
      <c r="N20" s="64">
        <v>375</v>
      </c>
      <c r="O20" s="64">
        <v>313</v>
      </c>
      <c r="P20" s="64">
        <v>252</v>
      </c>
      <c r="Q20" s="64">
        <v>181</v>
      </c>
      <c r="R20" s="64">
        <v>150</v>
      </c>
      <c r="S20" s="64">
        <v>117</v>
      </c>
      <c r="T20" s="64">
        <v>85</v>
      </c>
      <c r="U20" s="65">
        <v>9</v>
      </c>
    </row>
    <row r="21" spans="1:21" s="20" customFormat="1" ht="15" customHeight="1" thickBot="1">
      <c r="A21" s="84" t="s">
        <v>48</v>
      </c>
      <c r="B21" s="49" t="s">
        <v>11</v>
      </c>
      <c r="C21" s="73">
        <f t="shared" si="0"/>
        <v>4130</v>
      </c>
      <c r="D21" s="74">
        <v>203</v>
      </c>
      <c r="E21" s="75">
        <v>258</v>
      </c>
      <c r="F21" s="75">
        <v>263</v>
      </c>
      <c r="G21" s="75">
        <v>354</v>
      </c>
      <c r="H21" s="75">
        <v>335</v>
      </c>
      <c r="I21" s="75">
        <v>306</v>
      </c>
      <c r="J21" s="75">
        <v>252</v>
      </c>
      <c r="K21" s="75">
        <v>248</v>
      </c>
      <c r="L21" s="75">
        <v>255</v>
      </c>
      <c r="M21" s="75">
        <v>315</v>
      </c>
      <c r="N21" s="75">
        <v>318</v>
      </c>
      <c r="O21" s="75">
        <v>285</v>
      </c>
      <c r="P21" s="75">
        <v>219</v>
      </c>
      <c r="Q21" s="75">
        <v>156</v>
      </c>
      <c r="R21" s="75">
        <v>136</v>
      </c>
      <c r="S21" s="75">
        <v>108</v>
      </c>
      <c r="T21" s="75">
        <v>111</v>
      </c>
      <c r="U21" s="76">
        <v>8</v>
      </c>
    </row>
    <row r="22" spans="1:21" s="20" customFormat="1" ht="15" customHeight="1">
      <c r="A22" s="82" t="s">
        <v>19</v>
      </c>
      <c r="B22" s="58" t="s">
        <v>13</v>
      </c>
      <c r="C22" s="59">
        <f>SUM(D22:U22)</f>
        <v>9046</v>
      </c>
      <c r="D22" s="70">
        <v>316</v>
      </c>
      <c r="E22" s="71">
        <v>615</v>
      </c>
      <c r="F22" s="71">
        <v>577</v>
      </c>
      <c r="G22" s="71">
        <v>673</v>
      </c>
      <c r="H22" s="71">
        <v>679</v>
      </c>
      <c r="I22" s="71">
        <v>606</v>
      </c>
      <c r="J22" s="71">
        <v>522</v>
      </c>
      <c r="K22" s="71">
        <v>476</v>
      </c>
      <c r="L22" s="71">
        <v>573</v>
      </c>
      <c r="M22" s="71">
        <v>653</v>
      </c>
      <c r="N22" s="71">
        <v>716</v>
      </c>
      <c r="O22" s="71">
        <v>584</v>
      </c>
      <c r="P22" s="71">
        <v>560</v>
      </c>
      <c r="Q22" s="71">
        <v>433</v>
      </c>
      <c r="R22" s="71">
        <v>383</v>
      </c>
      <c r="S22" s="71">
        <v>290</v>
      </c>
      <c r="T22" s="71">
        <v>345</v>
      </c>
      <c r="U22" s="72">
        <v>45</v>
      </c>
    </row>
    <row r="23" spans="1:21" s="20" customFormat="1" ht="15" customHeight="1">
      <c r="A23" s="83" t="s">
        <v>49</v>
      </c>
      <c r="B23" s="22" t="s">
        <v>12</v>
      </c>
      <c r="C23" s="62">
        <f t="shared" si="0"/>
        <v>4377</v>
      </c>
      <c r="D23" s="63">
        <v>148</v>
      </c>
      <c r="E23" s="64">
        <v>307</v>
      </c>
      <c r="F23" s="64">
        <v>283</v>
      </c>
      <c r="G23" s="64">
        <v>332</v>
      </c>
      <c r="H23" s="64">
        <v>318</v>
      </c>
      <c r="I23" s="64">
        <v>308</v>
      </c>
      <c r="J23" s="64">
        <v>228</v>
      </c>
      <c r="K23" s="64">
        <v>222</v>
      </c>
      <c r="L23" s="64">
        <v>254</v>
      </c>
      <c r="M23" s="64">
        <v>284</v>
      </c>
      <c r="N23" s="64">
        <v>362</v>
      </c>
      <c r="O23" s="64">
        <v>321</v>
      </c>
      <c r="P23" s="64">
        <v>270</v>
      </c>
      <c r="Q23" s="64">
        <v>226</v>
      </c>
      <c r="R23" s="64">
        <v>193</v>
      </c>
      <c r="S23" s="64">
        <v>143</v>
      </c>
      <c r="T23" s="64">
        <v>162</v>
      </c>
      <c r="U23" s="65">
        <v>16</v>
      </c>
    </row>
    <row r="24" spans="1:21" s="20" customFormat="1" ht="15" customHeight="1" thickBot="1">
      <c r="A24" s="84" t="s">
        <v>49</v>
      </c>
      <c r="B24" s="49" t="s">
        <v>11</v>
      </c>
      <c r="C24" s="73">
        <f t="shared" si="0"/>
        <v>4669</v>
      </c>
      <c r="D24" s="74">
        <v>168</v>
      </c>
      <c r="E24" s="75">
        <v>308</v>
      </c>
      <c r="F24" s="75">
        <v>294</v>
      </c>
      <c r="G24" s="75">
        <v>341</v>
      </c>
      <c r="H24" s="75">
        <v>361</v>
      </c>
      <c r="I24" s="75">
        <v>298</v>
      </c>
      <c r="J24" s="75">
        <v>294</v>
      </c>
      <c r="K24" s="75">
        <v>254</v>
      </c>
      <c r="L24" s="75">
        <v>319</v>
      </c>
      <c r="M24" s="75">
        <v>369</v>
      </c>
      <c r="N24" s="75">
        <v>354</v>
      </c>
      <c r="O24" s="75">
        <v>263</v>
      </c>
      <c r="P24" s="75">
        <v>290</v>
      </c>
      <c r="Q24" s="75">
        <v>207</v>
      </c>
      <c r="R24" s="75">
        <v>190</v>
      </c>
      <c r="S24" s="75">
        <v>147</v>
      </c>
      <c r="T24" s="75">
        <v>183</v>
      </c>
      <c r="U24" s="76">
        <v>29</v>
      </c>
    </row>
    <row r="25" spans="1:21" s="20" customFormat="1" ht="15" customHeight="1">
      <c r="A25" s="85" t="s">
        <v>20</v>
      </c>
      <c r="B25" s="58" t="s">
        <v>13</v>
      </c>
      <c r="C25" s="59">
        <f>SUM(D25:U25)</f>
        <v>6896</v>
      </c>
      <c r="D25" s="70">
        <v>215</v>
      </c>
      <c r="E25" s="71">
        <v>437</v>
      </c>
      <c r="F25" s="71">
        <v>502</v>
      </c>
      <c r="G25" s="71">
        <v>546</v>
      </c>
      <c r="H25" s="71">
        <v>539</v>
      </c>
      <c r="I25" s="71">
        <v>407</v>
      </c>
      <c r="J25" s="71">
        <v>387</v>
      </c>
      <c r="K25" s="71">
        <v>410</v>
      </c>
      <c r="L25" s="71">
        <v>485</v>
      </c>
      <c r="M25" s="71">
        <v>442</v>
      </c>
      <c r="N25" s="71">
        <v>508</v>
      </c>
      <c r="O25" s="71">
        <v>427</v>
      </c>
      <c r="P25" s="71">
        <v>394</v>
      </c>
      <c r="Q25" s="71">
        <v>340</v>
      </c>
      <c r="R25" s="71">
        <v>268</v>
      </c>
      <c r="S25" s="71">
        <v>237</v>
      </c>
      <c r="T25" s="71">
        <v>288</v>
      </c>
      <c r="U25" s="72">
        <v>64</v>
      </c>
    </row>
    <row r="26" spans="1:21" s="20" customFormat="1" ht="15" customHeight="1">
      <c r="A26" s="86" t="s">
        <v>50</v>
      </c>
      <c r="B26" s="22" t="s">
        <v>12</v>
      </c>
      <c r="C26" s="62">
        <f t="shared" si="0"/>
        <v>3552</v>
      </c>
      <c r="D26" s="63">
        <v>106</v>
      </c>
      <c r="E26" s="64">
        <v>235</v>
      </c>
      <c r="F26" s="64">
        <v>262</v>
      </c>
      <c r="G26" s="64">
        <v>280</v>
      </c>
      <c r="H26" s="64">
        <v>281</v>
      </c>
      <c r="I26" s="64">
        <v>196</v>
      </c>
      <c r="J26" s="64">
        <v>175</v>
      </c>
      <c r="K26" s="64">
        <v>193</v>
      </c>
      <c r="L26" s="64">
        <v>233</v>
      </c>
      <c r="M26" s="64">
        <v>238</v>
      </c>
      <c r="N26" s="64">
        <v>267</v>
      </c>
      <c r="O26" s="64">
        <v>220</v>
      </c>
      <c r="P26" s="64">
        <v>218</v>
      </c>
      <c r="Q26" s="64">
        <v>186</v>
      </c>
      <c r="R26" s="64">
        <v>146</v>
      </c>
      <c r="S26" s="64">
        <v>133</v>
      </c>
      <c r="T26" s="64">
        <v>162</v>
      </c>
      <c r="U26" s="65">
        <v>21</v>
      </c>
    </row>
    <row r="27" spans="1:21" s="20" customFormat="1" ht="15" customHeight="1" thickBot="1">
      <c r="A27" s="87" t="s">
        <v>50</v>
      </c>
      <c r="B27" s="49" t="s">
        <v>11</v>
      </c>
      <c r="C27" s="73">
        <f t="shared" si="0"/>
        <v>3344</v>
      </c>
      <c r="D27" s="74">
        <v>109</v>
      </c>
      <c r="E27" s="75">
        <v>202</v>
      </c>
      <c r="F27" s="75">
        <v>240</v>
      </c>
      <c r="G27" s="75">
        <v>266</v>
      </c>
      <c r="H27" s="75">
        <v>258</v>
      </c>
      <c r="I27" s="75">
        <v>211</v>
      </c>
      <c r="J27" s="75">
        <v>212</v>
      </c>
      <c r="K27" s="75">
        <v>217</v>
      </c>
      <c r="L27" s="75">
        <v>252</v>
      </c>
      <c r="M27" s="75">
        <v>204</v>
      </c>
      <c r="N27" s="75">
        <v>241</v>
      </c>
      <c r="O27" s="75">
        <v>207</v>
      </c>
      <c r="P27" s="75">
        <v>176</v>
      </c>
      <c r="Q27" s="75">
        <v>154</v>
      </c>
      <c r="R27" s="75">
        <v>122</v>
      </c>
      <c r="S27" s="75">
        <v>104</v>
      </c>
      <c r="T27" s="75">
        <v>126</v>
      </c>
      <c r="U27" s="76">
        <v>43</v>
      </c>
    </row>
    <row r="28" spans="1:21" s="23" customFormat="1" ht="18.75" customHeight="1">
      <c r="A28" s="135" t="s">
        <v>51</v>
      </c>
      <c r="B28" s="136" t="s">
        <v>13</v>
      </c>
      <c r="C28" s="165">
        <f aca="true" t="shared" si="1" ref="C28:T30">+C25+C22+C19+C16+C13+C10+C7</f>
        <v>208916</v>
      </c>
      <c r="D28" s="137">
        <f t="shared" si="1"/>
        <v>11473</v>
      </c>
      <c r="E28" s="138">
        <f t="shared" si="1"/>
        <v>14544</v>
      </c>
      <c r="F28" s="138">
        <f t="shared" si="1"/>
        <v>14024</v>
      </c>
      <c r="G28" s="138">
        <f t="shared" si="1"/>
        <v>15636</v>
      </c>
      <c r="H28" s="138">
        <f t="shared" si="1"/>
        <v>15788</v>
      </c>
      <c r="I28" s="138">
        <f t="shared" si="1"/>
        <v>15133</v>
      </c>
      <c r="J28" s="138">
        <f t="shared" si="1"/>
        <v>12987</v>
      </c>
      <c r="K28" s="138">
        <f t="shared" si="1"/>
        <v>12837</v>
      </c>
      <c r="L28" s="138">
        <f t="shared" si="1"/>
        <v>14307</v>
      </c>
      <c r="M28" s="138">
        <f t="shared" si="1"/>
        <v>14367</v>
      </c>
      <c r="N28" s="138">
        <f t="shared" si="1"/>
        <v>14988</v>
      </c>
      <c r="O28" s="138">
        <f t="shared" si="1"/>
        <v>12863</v>
      </c>
      <c r="P28" s="138">
        <f t="shared" si="1"/>
        <v>10648</v>
      </c>
      <c r="Q28" s="138">
        <f t="shared" si="1"/>
        <v>8916</v>
      </c>
      <c r="R28" s="138">
        <f t="shared" si="1"/>
        <v>7359</v>
      </c>
      <c r="S28" s="138">
        <f t="shared" si="1"/>
        <v>5612</v>
      </c>
      <c r="T28" s="138">
        <f t="shared" si="1"/>
        <v>6883</v>
      </c>
      <c r="U28" s="139">
        <f>+U25+U22+U19+U16+U13+U10+U7</f>
        <v>551</v>
      </c>
    </row>
    <row r="29" spans="1:21" s="23" customFormat="1" ht="18.75" customHeight="1">
      <c r="A29" s="140"/>
      <c r="B29" s="141" t="s">
        <v>12</v>
      </c>
      <c r="C29" s="166">
        <f t="shared" si="1"/>
        <v>98524</v>
      </c>
      <c r="D29" s="142">
        <f t="shared" si="1"/>
        <v>5849</v>
      </c>
      <c r="E29" s="143">
        <f t="shared" si="1"/>
        <v>7397</v>
      </c>
      <c r="F29" s="143">
        <f t="shared" si="1"/>
        <v>7161</v>
      </c>
      <c r="G29" s="143">
        <f t="shared" si="1"/>
        <v>7756</v>
      </c>
      <c r="H29" s="143">
        <f t="shared" si="1"/>
        <v>7501</v>
      </c>
      <c r="I29" s="143">
        <f t="shared" si="1"/>
        <v>6876</v>
      </c>
      <c r="J29" s="143">
        <f t="shared" si="1"/>
        <v>5837</v>
      </c>
      <c r="K29" s="143">
        <f t="shared" si="1"/>
        <v>5784</v>
      </c>
      <c r="L29" s="143">
        <f t="shared" si="1"/>
        <v>6482</v>
      </c>
      <c r="M29" s="143">
        <f t="shared" si="1"/>
        <v>6619</v>
      </c>
      <c r="N29" s="143">
        <f t="shared" si="1"/>
        <v>7291</v>
      </c>
      <c r="O29" s="143">
        <f t="shared" si="1"/>
        <v>6170</v>
      </c>
      <c r="P29" s="143">
        <f t="shared" si="1"/>
        <v>4967</v>
      </c>
      <c r="Q29" s="143">
        <f t="shared" si="1"/>
        <v>4125</v>
      </c>
      <c r="R29" s="143">
        <f t="shared" si="1"/>
        <v>3345</v>
      </c>
      <c r="S29" s="143">
        <f t="shared" si="1"/>
        <v>2485</v>
      </c>
      <c r="T29" s="143">
        <f t="shared" si="1"/>
        <v>2633</v>
      </c>
      <c r="U29" s="144">
        <f>+U26+U23+U20+U17+U14+U11+U8</f>
        <v>246</v>
      </c>
    </row>
    <row r="30" spans="1:21" s="23" customFormat="1" ht="18.75" customHeight="1" thickBot="1">
      <c r="A30" s="145" t="s">
        <v>52</v>
      </c>
      <c r="B30" s="146" t="s">
        <v>11</v>
      </c>
      <c r="C30" s="167">
        <f t="shared" si="1"/>
        <v>110392</v>
      </c>
      <c r="D30" s="147">
        <f t="shared" si="1"/>
        <v>5624</v>
      </c>
      <c r="E30" s="148">
        <f t="shared" si="1"/>
        <v>7147</v>
      </c>
      <c r="F30" s="148">
        <f t="shared" si="1"/>
        <v>6863</v>
      </c>
      <c r="G30" s="148">
        <f t="shared" si="1"/>
        <v>7880</v>
      </c>
      <c r="H30" s="148">
        <f t="shared" si="1"/>
        <v>8287</v>
      </c>
      <c r="I30" s="148">
        <f t="shared" si="1"/>
        <v>8257</v>
      </c>
      <c r="J30" s="148">
        <f t="shared" si="1"/>
        <v>7150</v>
      </c>
      <c r="K30" s="148">
        <f t="shared" si="1"/>
        <v>7053</v>
      </c>
      <c r="L30" s="148">
        <f t="shared" si="1"/>
        <v>7825</v>
      </c>
      <c r="M30" s="148">
        <f t="shared" si="1"/>
        <v>7748</v>
      </c>
      <c r="N30" s="148">
        <f t="shared" si="1"/>
        <v>7697</v>
      </c>
      <c r="O30" s="148">
        <f t="shared" si="1"/>
        <v>6693</v>
      </c>
      <c r="P30" s="148">
        <f t="shared" si="1"/>
        <v>5681</v>
      </c>
      <c r="Q30" s="148">
        <f t="shared" si="1"/>
        <v>4791</v>
      </c>
      <c r="R30" s="148">
        <f t="shared" si="1"/>
        <v>4014</v>
      </c>
      <c r="S30" s="148">
        <f t="shared" si="1"/>
        <v>3127</v>
      </c>
      <c r="T30" s="148">
        <f t="shared" si="1"/>
        <v>4250</v>
      </c>
      <c r="U30" s="149">
        <f>+U27+U24+U21+U18+U15+U12+U9</f>
        <v>305</v>
      </c>
    </row>
    <row r="31" spans="1:22" s="25" customFormat="1" ht="18.75" customHeight="1">
      <c r="A31" s="24" t="s">
        <v>66</v>
      </c>
      <c r="V31" s="23"/>
    </row>
  </sheetData>
  <sheetProtection/>
  <mergeCells count="12">
    <mergeCell ref="A28:A30"/>
    <mergeCell ref="A7:A9"/>
    <mergeCell ref="A10:A12"/>
    <mergeCell ref="A13:A15"/>
    <mergeCell ref="A16:A18"/>
    <mergeCell ref="A19:A21"/>
    <mergeCell ref="A5:A6"/>
    <mergeCell ref="B5:B6"/>
    <mergeCell ref="C5:C6"/>
    <mergeCell ref="D5:U5"/>
    <mergeCell ref="A22:A24"/>
    <mergeCell ref="A25:A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24.57421875" style="0" customWidth="1"/>
  </cols>
  <sheetData>
    <row r="1" ht="15">
      <c r="A1" s="2" t="s">
        <v>8</v>
      </c>
    </row>
    <row r="2" ht="15">
      <c r="A2" s="26" t="s">
        <v>9</v>
      </c>
    </row>
    <row r="3" ht="15">
      <c r="A3" s="26" t="s">
        <v>63</v>
      </c>
    </row>
    <row r="4" ht="15.75" thickBot="1">
      <c r="A4" s="1"/>
    </row>
    <row r="5" spans="1:6" ht="15">
      <c r="A5" s="150" t="s">
        <v>0</v>
      </c>
      <c r="B5" s="151" t="s">
        <v>1</v>
      </c>
      <c r="C5" s="152"/>
      <c r="D5" s="152"/>
      <c r="E5" s="153"/>
      <c r="F5" s="154" t="s">
        <v>2</v>
      </c>
    </row>
    <row r="6" spans="1:6" ht="15.75" thickBot="1">
      <c r="A6" s="155"/>
      <c r="B6" s="156" t="s">
        <v>3</v>
      </c>
      <c r="C6" s="157" t="s">
        <v>4</v>
      </c>
      <c r="D6" s="157" t="s">
        <v>5</v>
      </c>
      <c r="E6" s="158" t="s">
        <v>6</v>
      </c>
      <c r="F6" s="159"/>
    </row>
    <row r="7" spans="1:6" ht="15">
      <c r="A7" s="13" t="s">
        <v>14</v>
      </c>
      <c r="B7" s="90">
        <v>37752</v>
      </c>
      <c r="C7" s="91">
        <v>51825</v>
      </c>
      <c r="D7" s="91">
        <v>21964</v>
      </c>
      <c r="E7" s="92">
        <v>32227</v>
      </c>
      <c r="F7" s="11">
        <f aca="true" t="shared" si="0" ref="F7:F13">SUM(B7:E7)</f>
        <v>143768</v>
      </c>
    </row>
    <row r="8" spans="1:6" ht="15">
      <c r="A8" s="14" t="s">
        <v>15</v>
      </c>
      <c r="B8" s="90">
        <v>5137</v>
      </c>
      <c r="C8" s="91">
        <v>6970</v>
      </c>
      <c r="D8" s="91">
        <v>2747</v>
      </c>
      <c r="E8" s="92">
        <v>3300</v>
      </c>
      <c r="F8" s="11">
        <f t="shared" si="0"/>
        <v>18154</v>
      </c>
    </row>
    <row r="9" spans="1:6" ht="15">
      <c r="A9" s="14" t="s">
        <v>16</v>
      </c>
      <c r="B9" s="90">
        <v>2924</v>
      </c>
      <c r="C9" s="91">
        <v>3948</v>
      </c>
      <c r="D9" s="91">
        <v>1664</v>
      </c>
      <c r="E9" s="92">
        <v>2007</v>
      </c>
      <c r="F9" s="12">
        <f t="shared" si="0"/>
        <v>10543</v>
      </c>
    </row>
    <row r="10" spans="1:6" ht="15">
      <c r="A10" s="14" t="s">
        <v>17</v>
      </c>
      <c r="B10" s="90">
        <v>3912</v>
      </c>
      <c r="C10" s="91">
        <v>4655</v>
      </c>
      <c r="D10" s="91">
        <v>1567</v>
      </c>
      <c r="E10" s="92">
        <v>1943</v>
      </c>
      <c r="F10" s="11">
        <f t="shared" si="0"/>
        <v>12077</v>
      </c>
    </row>
    <row r="11" spans="1:6" ht="15">
      <c r="A11" s="14" t="s">
        <v>18</v>
      </c>
      <c r="B11" s="90">
        <v>2446</v>
      </c>
      <c r="C11" s="91">
        <v>2917</v>
      </c>
      <c r="D11" s="91">
        <v>1253</v>
      </c>
      <c r="E11" s="92">
        <v>1816</v>
      </c>
      <c r="F11" s="11">
        <f>SUM(B11:E11)</f>
        <v>8432</v>
      </c>
    </row>
    <row r="12" spans="1:6" ht="15">
      <c r="A12" s="14" t="s">
        <v>19</v>
      </c>
      <c r="B12" s="90">
        <v>2937</v>
      </c>
      <c r="C12" s="91">
        <v>3507</v>
      </c>
      <c r="D12" s="91">
        <v>1187</v>
      </c>
      <c r="E12" s="92">
        <v>1415</v>
      </c>
      <c r="F12" s="11">
        <f>SUM(B12:E12)</f>
        <v>9046</v>
      </c>
    </row>
    <row r="13" spans="1:6" ht="15.75" thickBot="1">
      <c r="A13" s="15" t="s">
        <v>20</v>
      </c>
      <c r="B13" s="90">
        <v>3745</v>
      </c>
      <c r="C13" s="91">
        <v>2256</v>
      </c>
      <c r="D13" s="91">
        <v>501</v>
      </c>
      <c r="E13" s="92">
        <v>394</v>
      </c>
      <c r="F13" s="12">
        <f t="shared" si="0"/>
        <v>6896</v>
      </c>
    </row>
    <row r="14" spans="1:6" ht="20.25" customHeight="1" thickBot="1">
      <c r="A14" s="160" t="s">
        <v>7</v>
      </c>
      <c r="B14" s="161">
        <f>SUM(B7:B13)</f>
        <v>58853</v>
      </c>
      <c r="C14" s="162">
        <f>SUM(C7:C13)</f>
        <v>76078</v>
      </c>
      <c r="D14" s="162">
        <f>SUM(D7:D13)</f>
        <v>30883</v>
      </c>
      <c r="E14" s="163">
        <f>SUM(E7:E13)</f>
        <v>43102</v>
      </c>
      <c r="F14" s="164">
        <f>SUM(F7:F13)</f>
        <v>208916</v>
      </c>
    </row>
    <row r="15" ht="15">
      <c r="A15" s="19" t="s">
        <v>38</v>
      </c>
    </row>
  </sheetData>
  <sheetProtection/>
  <mergeCells count="3">
    <mergeCell ref="A5:A6"/>
    <mergeCell ref="B5:E5"/>
    <mergeCell ref="F5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Salud Osorno</dc:creator>
  <cp:keywords/>
  <dc:description/>
  <cp:lastModifiedBy>Irma Jofre</cp:lastModifiedBy>
  <dcterms:created xsi:type="dcterms:W3CDTF">2014-09-12T15:45:13Z</dcterms:created>
  <dcterms:modified xsi:type="dcterms:W3CDTF">2018-03-13T19:25:44Z</dcterms:modified>
  <cp:category/>
  <cp:version/>
  <cp:contentType/>
  <cp:contentStatus/>
</cp:coreProperties>
</file>